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SheetTabs="0" xWindow="120" yWindow="75" windowWidth="28680" windowHeight="12840" activeTab="0"/>
  </bookViews>
  <sheets>
    <sheet name="MM" sheetId="1" r:id="rId1"/>
    <sheet name="GI" sheetId="2" r:id="rId2"/>
    <sheet name="CB_G_A" sheetId="3" r:id="rId3"/>
    <sheet name="CB_O_A" sheetId="4" r:id="rId4"/>
    <sheet name="CB_A_A" sheetId="5" r:id="rId5"/>
    <sheet name="DS_A" sheetId="6" r:id="rId6"/>
    <sheet name="IT_MVT_CT_A" sheetId="7" r:id="rId7"/>
    <sheet name="IT_CVT_A" sheetId="8" r:id="rId8"/>
    <sheet name="IT_CCVT_A" sheetId="9" r:id="rId9"/>
    <sheet name="SA_A" sheetId="10" r:id="rId10"/>
    <sheet name="CAP_A" sheetId="11" r:id="rId11"/>
    <sheet name="PI_A" sheetId="12" r:id="rId12"/>
    <sheet name="Def" sheetId="13" r:id="rId13"/>
    <sheet name="DEV" sheetId="14" r:id="rId14"/>
  </sheets>
  <externalReferences>
    <externalReference r:id="rId17"/>
  </externalReferences>
  <definedNames>
    <definedName name="_xlnm._FilterDatabase" localSheetId="10" hidden="1">'CAP_A'!$A$2:$N$2</definedName>
    <definedName name="_xlnm._FilterDatabase" localSheetId="4" hidden="1">'CB_A_A'!$A$2:$AY$2</definedName>
    <definedName name="_xlnm._FilterDatabase" localSheetId="2" hidden="1">'CB_G_A'!$B$2:$E$74</definedName>
    <definedName name="_xlnm._FilterDatabase" localSheetId="3" hidden="1">'CB_O_A'!$B$2:$E$2</definedName>
    <definedName name="_xlnm._FilterDatabase" localSheetId="12" hidden="1">'Def'!$D$2:$Y$60</definedName>
    <definedName name="_xlnm._FilterDatabase" localSheetId="5" hidden="1">'DS_A'!$A$2:$N$2</definedName>
    <definedName name="_xlnm._FilterDatabase" localSheetId="8" hidden="1">'IT_CCVT_A'!$B$2:$K$2</definedName>
    <definedName name="_xlnm._FilterDatabase" localSheetId="7" hidden="1">'IT_CVT_A'!$B$2:$K$2</definedName>
    <definedName name="_xlnm._FilterDatabase" localSheetId="6" hidden="1">'IT_MVT_CT_A'!$B$2:$K$2</definedName>
    <definedName name="_xlnm._FilterDatabase" localSheetId="11" hidden="1">'PI_A'!$A$2:$N$16</definedName>
    <definedName name="_xlnm._FilterDatabase" localSheetId="9" hidden="1">'SA_A'!$A$2:$N$2</definedName>
    <definedName name="def_AC">'Def'!$A$28</definedName>
    <definedName name="def_AIS">'Def'!$D$76</definedName>
    <definedName name="def_bottom_cell">'Def'!$D$536</definedName>
    <definedName name="def_brkdwn_dur_open">'Def'!$D$216</definedName>
    <definedName name="def_brkdwn_earth">'Def'!$D$208</definedName>
    <definedName name="def_brkdwn_poles">'Def'!$D$212</definedName>
    <definedName name="def_brkdwn_x_o_pole">'Def'!$D$220</definedName>
    <definedName name="def_busbar">'Def'!$D$269</definedName>
    <definedName name="def_CAP">'Def'!$A$407</definedName>
    <definedName name="def_CB">'Def'!$A$169</definedName>
    <definedName name="def_circuit_breaker">'Def'!$D$169</definedName>
    <definedName name="def_circuit_switcher">'Def'!$D$182</definedName>
    <definedName name="def_clos_wo_comm">'Def'!$D$200</definedName>
    <definedName name="def_comb_DE">'Def'!$D$287</definedName>
    <definedName name="def_component">'Def'!$D$256</definedName>
    <definedName name="def_correct_maint">'Def'!$D$131</definedName>
    <definedName name="def_ct_prim_arr">'Def'!$D$330</definedName>
    <definedName name="def_DE_brkdwn_dur_trip">'Def'!#REF!</definedName>
    <definedName name="def_DE_brkdwn_earth">'Def'!$D$318</definedName>
    <definedName name="def_DE_brkdwn_poles">'Def'!#REF!</definedName>
    <definedName name="def_DE_brkdwn_x_o_pole">'Def'!#REF!</definedName>
    <definedName name="def_DE_fail_carry_curr">'Def'!$D$316</definedName>
    <definedName name="def_DE_locked">'Def'!$D$320</definedName>
    <definedName name="def_DE_no_trip_comm">'Def'!$D$310</definedName>
    <definedName name="def_DE_trip_wo_comm">'Def'!$D$314</definedName>
    <definedName name="def_dead_tank_CB">'Def'!$D$177</definedName>
    <definedName name="def_DES">'Def'!$D$291</definedName>
    <definedName name="def_diagnostic">'Def'!$D$143</definedName>
    <definedName name="def_disconnector">'Def'!$D$278</definedName>
    <definedName name="def_DS_ES">'Def'!$A$278</definedName>
    <definedName name="def_DS_FM">'Def'!$A$310</definedName>
    <definedName name="def_earthing_switch">'Def'!$D$282</definedName>
    <definedName name="def_examination">'Def'!$D$150</definedName>
    <definedName name="def_extension">'Def'!$D$401</definedName>
    <definedName name="def_fail_carry_curr">'Def'!$D$204</definedName>
    <definedName name="def_failure">'Def'!$D$92</definedName>
    <definedName name="def_failure_mode">'Def'!$D$83</definedName>
    <definedName name="def_GI">'Def'!$A$14</definedName>
    <definedName name="def_inspection">'Def'!$D$136</definedName>
    <definedName name="def_IT">'Def'!$A$330</definedName>
    <definedName name="def_IT_prim_diag">'Def'!$D$381</definedName>
    <definedName name="def_IT_sec_diag">'Def'!$D$385</definedName>
    <definedName name="def_life_tank_CB">'Def'!$D$174</definedName>
    <definedName name="def_locked">'Def'!$D$224</definedName>
    <definedName name="def_main_kind_service">'Def'!$D$234</definedName>
    <definedName name="def_maintenance">'Def'!$D$110</definedName>
    <definedName name="def_major_failure">'Def'!$D$97</definedName>
    <definedName name="def_mechanism">'Def'!$D$238</definedName>
    <definedName name="def_minor_failure">'Def'!$D$103</definedName>
    <definedName name="def_monitoring">'Def'!$D$162</definedName>
    <definedName name="def_navi">'Def'!$A$3</definedName>
    <definedName name="def_No._of_CB_bays">'Def'!$D$250</definedName>
    <definedName name="def_No._of_CB_bays__3_phase">'Def'!$D$250</definedName>
    <definedName name="def_no_close_comm">'Def'!$D$196</definedName>
    <definedName name="def_overhaul">'Def'!$D$156</definedName>
    <definedName name="def_PI">'Def'!$A$426</definedName>
    <definedName name="def_rated_voltage_class">'Def'!$D$64</definedName>
    <definedName name="def_retrofit">'Def'!$D$395</definedName>
    <definedName name="def_SA">'Def'!$A$420</definedName>
    <definedName name="def_save">'Def'!$A$9</definedName>
    <definedName name="def_schedul_maint">'Def'!$D$116</definedName>
    <definedName name="def_service">'Def'!$D$233</definedName>
    <definedName name="def_smpl_insul">'Def'!$D$389</definedName>
    <definedName name="def_switch">'Def'!$D$189</definedName>
    <definedName name="def_type_enclosure">'Def'!$D$261</definedName>
    <definedName name="def_updating">'Def'!$D$399</definedName>
    <definedName name="def_upgrading">'Def'!$D$397</definedName>
    <definedName name="_xlnm.Print_Area" localSheetId="10">'CAP_A'!$A$1:$L$20</definedName>
    <definedName name="_xlnm.Print_Area" localSheetId="4">'CB_A_A'!$A$1:$L$72</definedName>
    <definedName name="_xlnm.Print_Area" localSheetId="2">'CB_G_A'!$A$1:$L$76</definedName>
    <definedName name="_xlnm.Print_Area" localSheetId="3">'CB_O_A'!$A$1:$L$65</definedName>
    <definedName name="_xlnm.Print_Area" localSheetId="12">'Def'!$E$1:$E$404</definedName>
    <definedName name="_xlnm.Print_Area" localSheetId="5">'DS_A'!$A$1:$K$35</definedName>
    <definedName name="_xlnm.Print_Area" localSheetId="1">'GI'!$A$1:$H$104</definedName>
    <definedName name="_xlnm.Print_Area" localSheetId="8">'IT_CCVT_A'!$A$1:$K$37</definedName>
    <definedName name="_xlnm.Print_Area" localSheetId="7">'IT_CVT_A'!$A$1:$K$37</definedName>
    <definedName name="_xlnm.Print_Area" localSheetId="6">'IT_MVT_CT_A'!$A$1:$K$41</definedName>
    <definedName name="_xlnm.Print_Area" localSheetId="0">'MM'!$A$1:$J$46</definedName>
    <definedName name="_xlnm.Print_Area" localSheetId="11">'PI_A'!$A$1:$L$24</definedName>
    <definedName name="_xlnm.Print_Area" localSheetId="9">'SA_A'!$A$1:$L$25</definedName>
    <definedName name="_xlnm.Print_Titles" localSheetId="10">'CAP_A'!$1:$3</definedName>
    <definedName name="_xlnm.Print_Titles" localSheetId="4">'CB_A_A'!$1:$3</definedName>
    <definedName name="_xlnm.Print_Titles" localSheetId="2">'CB_G_A'!$1:$3</definedName>
    <definedName name="_xlnm.Print_Titles" localSheetId="3">'CB_O_A'!$1:$3</definedName>
    <definedName name="_xlnm.Print_Titles" localSheetId="5">'DS_A'!$1:$3</definedName>
    <definedName name="_xlnm.Print_Titles" localSheetId="1">'GI'!$2:$2</definedName>
    <definedName name="_xlnm.Print_Titles" localSheetId="8">'IT_CCVT_A'!$1:$3</definedName>
    <definedName name="_xlnm.Print_Titles" localSheetId="7">'IT_CVT_A'!$1:$3</definedName>
    <definedName name="_xlnm.Print_Titles" localSheetId="6">'IT_MVT_CT_A'!$1:$3</definedName>
    <definedName name="_xlnm.Print_Titles" localSheetId="11">'PI_A'!$1:$3</definedName>
    <definedName name="_xlnm.Print_Titles" localSheetId="9">'SA_A'!$1:$3</definedName>
    <definedName name="language">'MM'!$L$5</definedName>
  </definedNames>
  <calcPr fullCalcOnLoad="1"/>
</workbook>
</file>

<file path=xl/comments1.xml><?xml version="1.0" encoding="utf-8"?>
<comments xmlns="http://schemas.openxmlformats.org/spreadsheetml/2006/main">
  <authors>
    <author>WG</author>
    <author>ALSTOM</author>
  </authors>
  <commentList>
    <comment ref="L1" authorId="0">
      <text>
        <r>
          <rPr>
            <b/>
            <sz val="8"/>
            <rFont val="Tahoma"/>
            <family val="2"/>
          </rPr>
          <t>WG:</t>
        </r>
        <r>
          <rPr>
            <sz val="8"/>
            <rFont val="Tahoma"/>
            <family val="2"/>
          </rPr>
          <t xml:space="preserve">
Orange fields contain formulae ! Delete answer in the questionnaire !</t>
        </r>
      </text>
    </comment>
    <comment ref="M74" authorId="0">
      <text>
        <r>
          <rPr>
            <b/>
            <sz val="8"/>
            <rFont val="Tahoma"/>
            <family val="2"/>
          </rPr>
          <t xml:space="preserve">WG: </t>
        </r>
        <r>
          <rPr>
            <sz val="8"/>
            <rFont val="Tahoma"/>
            <family val="2"/>
          </rPr>
          <t>system generated number
366*2*60=43920~36^3
-&gt; one can make max 120 save operations without having the same file name.</t>
        </r>
      </text>
    </comment>
    <comment ref="M70" authorId="0">
      <text>
        <r>
          <rPr>
            <b/>
            <sz val="8"/>
            <rFont val="Tahoma"/>
            <family val="2"/>
          </rPr>
          <t xml:space="preserve">WG: </t>
        </r>
        <r>
          <rPr>
            <sz val="8"/>
            <rFont val="Tahoma"/>
            <family val="2"/>
          </rPr>
          <t>in base 36</t>
        </r>
      </text>
    </comment>
    <comment ref="AE243" authorId="1">
      <text>
        <r>
          <rPr>
            <b/>
            <sz val="8"/>
            <rFont val="Tahoma"/>
            <family val="2"/>
          </rPr>
          <t>WG: to modify order in drop-down menu, change a complete line in the table.</t>
        </r>
      </text>
    </comment>
  </commentList>
</comments>
</file>

<file path=xl/sharedStrings.xml><?xml version="1.0" encoding="utf-8"?>
<sst xmlns="http://schemas.openxmlformats.org/spreadsheetml/2006/main" count="6528" uniqueCount="3237">
  <si>
    <t>Cigre本部に返送する前に、この調査票のみを保存しますか？</t>
  </si>
  <si>
    <t>Czy tylko tą Kartę zapisać przed wysłaniem do CIGRE?</t>
  </si>
  <si>
    <t>BO</t>
  </si>
  <si>
    <t>BOL</t>
  </si>
  <si>
    <t>BOSNIA AND HERZEGOWINA</t>
  </si>
  <si>
    <t>BA</t>
  </si>
  <si>
    <t>Hrvatski (Croatian)</t>
  </si>
  <si>
    <t>Espagñol</t>
  </si>
  <si>
    <t>an updated "POPULATION CARD" each year at an anniversary date of your choice.</t>
  </si>
  <si>
    <t>chaque année à une date anniversaire de votre choix une "carte de POPULATION" à jour,</t>
  </si>
  <si>
    <t>発電、送変電および配電</t>
  </si>
  <si>
    <t>送変電および配電</t>
  </si>
  <si>
    <t>送変電のみ</t>
  </si>
  <si>
    <t>Inventario</t>
  </si>
  <si>
    <t>Fallo</t>
  </si>
  <si>
    <t>Interruptor</t>
  </si>
  <si>
    <t>Sub. Blindada</t>
  </si>
  <si>
    <t>Seccionador</t>
  </si>
  <si>
    <t>Seccionador p.a.t.</t>
  </si>
  <si>
    <t>Transformador de medida</t>
  </si>
  <si>
    <t>Menu principal</t>
  </si>
  <si>
    <t>Ayuda</t>
  </si>
  <si>
    <t>Mantenimiento</t>
  </si>
  <si>
    <t>Please answer</t>
  </si>
  <si>
    <t>Generation, transmission and distribution</t>
  </si>
  <si>
    <t>Transmission and distribution</t>
  </si>
  <si>
    <t>Error free?</t>
  </si>
  <si>
    <t>Short utility name (max. 7 char.)</t>
  </si>
  <si>
    <t>ALL</t>
  </si>
  <si>
    <t>Voulez vous sauvegarder uniquement cette carte et la renvoyer à la CIGRE ?</t>
  </si>
  <si>
    <t>Wollen Sie nur diese Karte speichern und sie an die CIGRE zurückschicken ?</t>
  </si>
  <si>
    <t>?</t>
  </si>
  <si>
    <t>Română</t>
  </si>
  <si>
    <t>STUDIU DE FIABILITATE A ECHIPAMENTULUI DE INALTA TENSIUNE</t>
  </si>
  <si>
    <t>Romanian</t>
  </si>
  <si>
    <t>La ce an va referiti?</t>
  </si>
  <si>
    <t>Numarul fisei</t>
  </si>
  <si>
    <t>Va rugam raspundeti</t>
  </si>
  <si>
    <t>Informatii despre gestionarul de instalatii</t>
  </si>
  <si>
    <t>Tara</t>
  </si>
  <si>
    <t>Compania</t>
  </si>
  <si>
    <t>Abrevierea numelui companiei (max 7 carac.)</t>
  </si>
  <si>
    <t>Apartenenta</t>
  </si>
  <si>
    <t>In proprietate guvernamentala</t>
  </si>
  <si>
    <t>Municipala</t>
  </si>
  <si>
    <t>Alta</t>
  </si>
  <si>
    <t>Tip companie</t>
  </si>
  <si>
    <t>Numai distributie</t>
  </si>
  <si>
    <t>Numai producere</t>
  </si>
  <si>
    <t>Producere, transport si distributie</t>
  </si>
  <si>
    <t>Industriala</t>
  </si>
  <si>
    <t>Transport si distributie</t>
  </si>
  <si>
    <t>Numai transport</t>
  </si>
  <si>
    <t>Adresa postala</t>
  </si>
  <si>
    <t>Persoana de contact</t>
  </si>
  <si>
    <t>Butonul cu semnul "?" este o legatura catre o definitie pertinenta.</t>
  </si>
  <si>
    <t>Fara erori?</t>
  </si>
  <si>
    <t>Ce fisa doriti sa completati?</t>
  </si>
  <si>
    <t>Populatie (volum)</t>
  </si>
  <si>
    <t>Defectare</t>
  </si>
  <si>
    <t>Intreruptoare in SF6 (inclusiv separatoare sub sarcina)</t>
  </si>
  <si>
    <t>Separatoare si CLP</t>
  </si>
  <si>
    <t>CLP</t>
  </si>
  <si>
    <t>Transformatoare de masura</t>
  </si>
  <si>
    <t>Meniul principal</t>
  </si>
  <si>
    <t>Mentenanta</t>
  </si>
  <si>
    <t>Trimiteti la CIGRE?</t>
  </si>
  <si>
    <t>Nu</t>
  </si>
  <si>
    <t>Doriti sa salvati numai aceasta fisa si s-o trimiteti inapoi la CIGRE?</t>
  </si>
  <si>
    <t>Przesyłowe i dystrybucyjne</t>
  </si>
  <si>
    <t>Nur Energieübertragung</t>
  </si>
  <si>
    <t>Kun transmisjon</t>
  </si>
  <si>
    <t>Wyłącznie przesyłowe</t>
  </si>
  <si>
    <t xml:space="preserve"> </t>
  </si>
  <si>
    <t>2 digit code</t>
  </si>
  <si>
    <t>unknown number</t>
  </si>
  <si>
    <t>AFGHANISTAN</t>
  </si>
  <si>
    <t>Chcete ulozit pouze tuto kartu (list) pred tim, nez ji zaslete zpet Cigre?</t>
  </si>
  <si>
    <t>¿A qué año se refiere?</t>
  </si>
  <si>
    <t>Ficha número:</t>
  </si>
  <si>
    <t>Información de la compañía</t>
  </si>
  <si>
    <t>Nombre (max 7 c)</t>
  </si>
  <si>
    <t>Tipo de compañía</t>
  </si>
  <si>
    <t>Solo generación</t>
  </si>
  <si>
    <t>Transporte, generatión y distribución</t>
  </si>
  <si>
    <t>Transporte y distribución</t>
  </si>
  <si>
    <t>Solo transporte</t>
  </si>
  <si>
    <t>Correo electrónico</t>
  </si>
  <si>
    <t>Al principio de cada año, por favor, envia una "FICHA DE INVENTARIO" actualizada a CIGRÉ</t>
  </si>
  <si>
    <t>El botón con el signo de interrogación es un enlace a la correspondiente definición</t>
  </si>
  <si>
    <t>¿Sin errores?</t>
  </si>
  <si>
    <t>¿Qué ficha quiere rellenar?</t>
  </si>
  <si>
    <t>NEW CALEDONIA</t>
  </si>
  <si>
    <t>NC</t>
  </si>
  <si>
    <t>NCL</t>
  </si>
  <si>
    <t>NEW ZEALAND</t>
  </si>
  <si>
    <t>NZ</t>
  </si>
  <si>
    <t>NZL</t>
  </si>
  <si>
    <t>Transmission uniquement</t>
  </si>
  <si>
    <t>Utility Name (short form, max 4 char.)</t>
  </si>
  <si>
    <t>Compagnie électrique</t>
  </si>
  <si>
    <t>answer !</t>
  </si>
  <si>
    <t>NICARAGUA</t>
  </si>
  <si>
    <t>NI</t>
  </si>
  <si>
    <t>NIC</t>
  </si>
  <si>
    <t>NIGER</t>
  </si>
  <si>
    <t>NE</t>
  </si>
  <si>
    <t>NER</t>
  </si>
  <si>
    <t>NIGERIA</t>
  </si>
  <si>
    <t>NG</t>
  </si>
  <si>
    <t>NGA</t>
  </si>
  <si>
    <t>NIUE</t>
  </si>
  <si>
    <t>NU</t>
  </si>
  <si>
    <t>NIU</t>
  </si>
  <si>
    <t>NORFOLK ISLAND</t>
  </si>
  <si>
    <t>NF</t>
  </si>
  <si>
    <t>NFK</t>
  </si>
  <si>
    <t>NORTHERN MARIANA ISLANDS</t>
  </si>
  <si>
    <t>MP</t>
  </si>
  <si>
    <t>MNP</t>
  </si>
  <si>
    <t>NORWAY</t>
  </si>
  <si>
    <t>NO</t>
  </si>
  <si>
    <t>NOR</t>
  </si>
  <si>
    <t>OMAN</t>
  </si>
  <si>
    <t>OM</t>
  </si>
  <si>
    <t>OMN</t>
  </si>
  <si>
    <t>PAKISTAN</t>
  </si>
  <si>
    <t>PK</t>
  </si>
  <si>
    <t>PAK</t>
  </si>
  <si>
    <t>PALAU</t>
  </si>
  <si>
    <t>PW</t>
  </si>
  <si>
    <t>PLW</t>
  </si>
  <si>
    <t>PANAMA</t>
  </si>
  <si>
    <t>PA</t>
  </si>
  <si>
    <t>PAN</t>
  </si>
  <si>
    <t>PAPUA NEW GUINEA</t>
  </si>
  <si>
    <t>PG</t>
  </si>
  <si>
    <t>PNG</t>
  </si>
  <si>
    <t>PARAGUAY</t>
  </si>
  <si>
    <t>PY</t>
  </si>
  <si>
    <t>PRY</t>
  </si>
  <si>
    <t>PERU</t>
  </si>
  <si>
    <t>PE</t>
  </si>
  <si>
    <t>PER</t>
  </si>
  <si>
    <t>PHILIPPINES</t>
  </si>
  <si>
    <t>PH</t>
  </si>
  <si>
    <t>PHL</t>
  </si>
  <si>
    <t>PITCAIRN</t>
  </si>
  <si>
    <t>PN</t>
  </si>
  <si>
    <t>PCN</t>
  </si>
  <si>
    <t>POLAND</t>
  </si>
  <si>
    <t>PL</t>
  </si>
  <si>
    <t>POL</t>
  </si>
  <si>
    <t>PORTUGAL</t>
  </si>
  <si>
    <t>PT</t>
  </si>
  <si>
    <t>PRT</t>
  </si>
  <si>
    <t>HONDURAS</t>
  </si>
  <si>
    <t>HN</t>
  </si>
  <si>
    <t>HND</t>
  </si>
  <si>
    <t>HONG KONG</t>
  </si>
  <si>
    <t>HK</t>
  </si>
  <si>
    <t>HKG</t>
  </si>
  <si>
    <t>sheet answered ?</t>
  </si>
  <si>
    <t>Telephone</t>
  </si>
  <si>
    <t>Fax</t>
  </si>
  <si>
    <t>Card Number:</t>
  </si>
  <si>
    <t>Utility Information</t>
  </si>
  <si>
    <t>Card number</t>
  </si>
  <si>
    <t>Solo distribución</t>
  </si>
  <si>
    <t>Dirección postal</t>
  </si>
  <si>
    <t>Propiedad</t>
  </si>
  <si>
    <t>begin survey</t>
  </si>
  <si>
    <t>end survey</t>
  </si>
  <si>
    <t>Component</t>
  </si>
  <si>
    <t>aktualizovany prehled populace zarizeni kazdy rok k datu, který si vyberete</t>
  </si>
  <si>
    <t>CAMBODIA</t>
  </si>
  <si>
    <t>CANADA</t>
  </si>
  <si>
    <t>CHAD</t>
  </si>
  <si>
    <t>CHINA</t>
  </si>
  <si>
    <t>CHRISTMAS ISLAND</t>
  </si>
  <si>
    <t>COCOS (KEELING) ISLANDS</t>
  </si>
  <si>
    <t>COLOMBIA</t>
  </si>
  <si>
    <t>Proszę odpowiedzieć!</t>
  </si>
  <si>
    <t>Informationen zu Ihrem Unternehmen</t>
  </si>
  <si>
    <t>Navn på everket</t>
  </si>
  <si>
    <t>Besitzverhältnisse</t>
  </si>
  <si>
    <t>会社の種類</t>
  </si>
  <si>
    <t>Eiere</t>
  </si>
  <si>
    <t>Rodzaj własności przedsiębiorstwa</t>
  </si>
  <si>
    <t>Staatlich</t>
  </si>
  <si>
    <t>官営</t>
  </si>
  <si>
    <t>Statlig</t>
  </si>
  <si>
    <t>BV</t>
  </si>
  <si>
    <t>BVT</t>
  </si>
  <si>
    <t>BRAZIL</t>
  </si>
  <si>
    <t>BR</t>
  </si>
  <si>
    <t>BRA</t>
  </si>
  <si>
    <t>BRITISH INDIAN OCEAN TERRITORY</t>
  </si>
  <si>
    <t>IO</t>
  </si>
  <si>
    <t>IOT</t>
  </si>
  <si>
    <t>BRUNEI DARUSSALAM</t>
  </si>
  <si>
    <t>Welchen Kartentyp wollen Sie ausfüllen?</t>
  </si>
  <si>
    <t>Hvilken type skjema vil du fylle ut?</t>
  </si>
  <si>
    <t>Którą kartę chcesz wypełnić?</t>
  </si>
  <si>
    <t>Bestand</t>
  </si>
  <si>
    <t>Populasjon</t>
  </si>
  <si>
    <t>Populacji</t>
  </si>
  <si>
    <t>Fehler</t>
  </si>
  <si>
    <t>Feil</t>
  </si>
  <si>
    <t>いいえ</t>
  </si>
  <si>
    <t>Nei</t>
  </si>
  <si>
    <t>Nie</t>
  </si>
  <si>
    <t>AF</t>
  </si>
  <si>
    <t>AFG</t>
  </si>
  <si>
    <t>ALBANIA</t>
  </si>
  <si>
    <t>AL</t>
  </si>
  <si>
    <t>ALB</t>
  </si>
  <si>
    <t>ALGERIA</t>
  </si>
  <si>
    <t>DZ</t>
  </si>
  <si>
    <t>DZA</t>
  </si>
  <si>
    <t>AMERICAN SAMOA</t>
  </si>
  <si>
    <t>AS</t>
  </si>
  <si>
    <t>ASM</t>
  </si>
  <si>
    <t>ANDORRA</t>
  </si>
  <si>
    <t>AD</t>
  </si>
  <si>
    <t>AND</t>
  </si>
  <si>
    <t>ANGOLA</t>
  </si>
  <si>
    <t>AO</t>
  </si>
  <si>
    <t>AGO</t>
  </si>
  <si>
    <t>ANGUILLA</t>
  </si>
  <si>
    <t>AI</t>
  </si>
  <si>
    <t>AIA</t>
  </si>
  <si>
    <t>ANTARCTICA</t>
  </si>
  <si>
    <t>AQ</t>
  </si>
  <si>
    <t>ATA</t>
  </si>
  <si>
    <t>ANTIGUA AND BARBUDA</t>
  </si>
  <si>
    <t>AG</t>
  </si>
  <si>
    <t>ATG</t>
  </si>
  <si>
    <t>ARGENTINA</t>
  </si>
  <si>
    <t>AR</t>
  </si>
  <si>
    <t>ARG</t>
  </si>
  <si>
    <t>ARMENIA</t>
  </si>
  <si>
    <t>AM</t>
  </si>
  <si>
    <t>ARM</t>
  </si>
  <si>
    <t>ARUBA</t>
  </si>
  <si>
    <t>AW</t>
  </si>
  <si>
    <t>ABW</t>
  </si>
  <si>
    <t>AUSTRALIA</t>
  </si>
  <si>
    <t>AU</t>
  </si>
  <si>
    <t>AUS</t>
  </si>
  <si>
    <t>AUSTRIA</t>
  </si>
  <si>
    <t>AT</t>
  </si>
  <si>
    <t>URY</t>
  </si>
  <si>
    <t>UZBEKISTAN</t>
  </si>
  <si>
    <t>UZ</t>
  </si>
  <si>
    <t>UZB</t>
  </si>
  <si>
    <t>VANUATU</t>
  </si>
  <si>
    <t>VU</t>
  </si>
  <si>
    <t>VUT</t>
  </si>
  <si>
    <t>VATICAN CITY STATE (HOLY SEE)</t>
  </si>
  <si>
    <t>VA</t>
  </si>
  <si>
    <t>VAT</t>
  </si>
  <si>
    <t>VENEZUELA</t>
  </si>
  <si>
    <t>VE</t>
  </si>
  <si>
    <t>VEN</t>
  </si>
  <si>
    <t>VIET NAM</t>
  </si>
  <si>
    <t>VN</t>
  </si>
  <si>
    <t>VNM</t>
  </si>
  <si>
    <t>VIRGIN ISLANDS (BRITISH)</t>
  </si>
  <si>
    <t>VG</t>
  </si>
  <si>
    <t>VGB</t>
  </si>
  <si>
    <t>VIRGIN ISLANDS (U.S.)</t>
  </si>
  <si>
    <t>VI</t>
  </si>
  <si>
    <t>VIR</t>
  </si>
  <si>
    <t>WALLIS AND FUTUNA ISLANDS</t>
  </si>
  <si>
    <t>WF</t>
  </si>
  <si>
    <t>WLF</t>
  </si>
  <si>
    <t>WESTERN SAHARA</t>
  </si>
  <si>
    <t>EH</t>
  </si>
  <si>
    <t>ESH</t>
  </si>
  <si>
    <t>YEMEN</t>
  </si>
  <si>
    <t>YE</t>
  </si>
  <si>
    <t>YEM</t>
  </si>
  <si>
    <t>YUGOSLAVIA</t>
  </si>
  <si>
    <t>YU</t>
  </si>
  <si>
    <t>YUG</t>
  </si>
  <si>
    <t>ZAMBIA</t>
  </si>
  <si>
    <t>ZM</t>
  </si>
  <si>
    <t>ZMB</t>
  </si>
  <si>
    <t>Cestina</t>
  </si>
  <si>
    <t>O jakem roce referujete?</t>
  </si>
  <si>
    <t>Prosim odpovezte</t>
  </si>
  <si>
    <t>Informace o spolecnosti</t>
  </si>
  <si>
    <t>Stat</t>
  </si>
  <si>
    <t>Jmeno spolecnosti</t>
  </si>
  <si>
    <t>Vlastnictvi</t>
  </si>
  <si>
    <t>Statni</t>
  </si>
  <si>
    <t>Vlastnena regionem</t>
  </si>
  <si>
    <t>Soukroma</t>
  </si>
  <si>
    <t>Jina</t>
  </si>
  <si>
    <t>Typ splecnosti</t>
  </si>
  <si>
    <t>Prumysl</t>
  </si>
  <si>
    <t>Postovni adresa</t>
  </si>
  <si>
    <t>Jmeno kontaktni osoby</t>
  </si>
  <si>
    <t>Populace</t>
  </si>
  <si>
    <t>Porucha/zavada</t>
  </si>
  <si>
    <t>Pristrojovy transformator</t>
  </si>
  <si>
    <t xml:space="preserve">Contact name </t>
  </si>
  <si>
    <t>Personne à contacter</t>
  </si>
  <si>
    <t>Téléphone</t>
  </si>
  <si>
    <t>E-mail</t>
  </si>
  <si>
    <t>Courrier électronique</t>
  </si>
  <si>
    <t>NP</t>
  </si>
  <si>
    <t>NPL</t>
  </si>
  <si>
    <t>NETHERLANDS</t>
  </si>
  <si>
    <t>NL</t>
  </si>
  <si>
    <t>NLD</t>
  </si>
  <si>
    <t>NETHERLANDS ANTILLES</t>
  </si>
  <si>
    <t>AN</t>
  </si>
  <si>
    <t>ANT</t>
  </si>
  <si>
    <t>répondez, svp</t>
  </si>
  <si>
    <t>ZIMBABWE</t>
  </si>
  <si>
    <t>ZW</t>
  </si>
  <si>
    <t>ZWE</t>
  </si>
  <si>
    <t>language</t>
  </si>
  <si>
    <t>English</t>
  </si>
  <si>
    <t>Français</t>
  </si>
  <si>
    <t>Spanish</t>
  </si>
  <si>
    <t>Year</t>
  </si>
  <si>
    <t>Country</t>
  </si>
  <si>
    <t>Pays</t>
  </si>
  <si>
    <t>Utility Name</t>
  </si>
  <si>
    <t>Ownership</t>
  </si>
  <si>
    <t>Appartenance</t>
  </si>
  <si>
    <t>Municipal</t>
  </si>
  <si>
    <t>Private</t>
  </si>
  <si>
    <t>Other</t>
  </si>
  <si>
    <t>Autre</t>
  </si>
  <si>
    <t>Utility Type</t>
  </si>
  <si>
    <t>Type de compagnie</t>
  </si>
  <si>
    <t>Seulement distribution</t>
  </si>
  <si>
    <t>Seulement production</t>
  </si>
  <si>
    <t>Génération, transmission et distribution</t>
  </si>
  <si>
    <t>Industrial</t>
  </si>
  <si>
    <t>Industriel</t>
  </si>
  <si>
    <t>会社情報</t>
  </si>
  <si>
    <t>Informasjon om everket</t>
  </si>
  <si>
    <t>Transmission et Distribution</t>
  </si>
  <si>
    <t>Adresse postale</t>
  </si>
  <si>
    <t>FAROE ISLANDS</t>
  </si>
  <si>
    <t>FO</t>
  </si>
  <si>
    <t>FRO</t>
  </si>
  <si>
    <t>FIJI</t>
  </si>
  <si>
    <t>FJ</t>
  </si>
  <si>
    <t>FJI</t>
  </si>
  <si>
    <t>FINLAND</t>
  </si>
  <si>
    <t>FI</t>
  </si>
  <si>
    <t>FIN</t>
  </si>
  <si>
    <t>FRANCE</t>
  </si>
  <si>
    <t>FR</t>
  </si>
  <si>
    <t>FRA</t>
  </si>
  <si>
    <t>France METROPOLITAN</t>
  </si>
  <si>
    <t>FX</t>
  </si>
  <si>
    <t>FXX</t>
  </si>
  <si>
    <t>FRENCH GUIANA</t>
  </si>
  <si>
    <t>Vennligst besvar spørmålet</t>
  </si>
  <si>
    <t>Knappen med et spørsmåltegn fører deg til en definisjon / forklaring.</t>
  </si>
  <si>
    <t>I orden?</t>
  </si>
  <si>
    <t>Skillebryter / jordslutter</t>
  </si>
  <si>
    <t>Hovedmeny</t>
  </si>
  <si>
    <t>Hjelp</t>
  </si>
  <si>
    <t>Send til CIGRE?</t>
  </si>
  <si>
    <t>An CIGRE senden ?</t>
  </si>
  <si>
    <t xml:space="preserve">CIGRE WG A3.06  - Reliability Study of High Voltage Equipment </t>
  </si>
  <si>
    <t>SLOVAKIA (Slovak Republic)</t>
  </si>
  <si>
    <t>SK</t>
  </si>
  <si>
    <t>SVK</t>
  </si>
  <si>
    <t>SLOVENIA</t>
  </si>
  <si>
    <t>SI</t>
  </si>
  <si>
    <t>SVN</t>
  </si>
  <si>
    <t>SOLOMON ISLANDS</t>
  </si>
  <si>
    <t>SB</t>
  </si>
  <si>
    <t>SLB</t>
  </si>
  <si>
    <t>SOMALIA</t>
  </si>
  <si>
    <t>SO</t>
  </si>
  <si>
    <t>SOM</t>
  </si>
  <si>
    <t>This questionnaire applies to high voltage equipment with rated voltages of 60 kV and above.</t>
  </si>
  <si>
    <t>The button with an embedded question mark is a link to a pertinent definition.</t>
  </si>
  <si>
    <t>AUT</t>
  </si>
  <si>
    <t>AZERBAIJAN</t>
  </si>
  <si>
    <t>AZ</t>
  </si>
  <si>
    <t>AZE</t>
  </si>
  <si>
    <t>BAHAMAS</t>
  </si>
  <si>
    <t>Bitte senden Sie jedes Jahr ein aktualisiertes "Bestandsblatt" an die CIGRE.</t>
  </si>
  <si>
    <t>Vær vennlig å send inn et oppdatert "Populasjons-skjema" til CIGRE hvert år</t>
  </si>
  <si>
    <t>Nein</t>
  </si>
  <si>
    <t>Effektbryter</t>
  </si>
  <si>
    <t>Wyłącznika</t>
  </si>
  <si>
    <t>Rozdzielnicy GIS</t>
  </si>
  <si>
    <t>Trennschalter</t>
  </si>
  <si>
    <t>Odłącznika</t>
  </si>
  <si>
    <t>Erdungsschalter</t>
  </si>
  <si>
    <t>Jordslutter</t>
  </si>
  <si>
    <t>Uziemnika</t>
  </si>
  <si>
    <t>Wandler</t>
  </si>
  <si>
    <t>Måletransformator</t>
  </si>
  <si>
    <t>Przekładnika</t>
  </si>
  <si>
    <t>ARE</t>
  </si>
  <si>
    <t>UNITED KINGDOM</t>
  </si>
  <si>
    <t>GB</t>
  </si>
  <si>
    <t>GBR</t>
  </si>
  <si>
    <t>UNITED STATES</t>
  </si>
  <si>
    <t>US</t>
  </si>
  <si>
    <t>USA</t>
  </si>
  <si>
    <t>定義が不明の項目については、”？”ボタンで詳細説明を御確認下さい。</t>
  </si>
  <si>
    <t>台数調査</t>
  </si>
  <si>
    <t>故障調査</t>
  </si>
  <si>
    <t>メインメニュー</t>
  </si>
  <si>
    <t>保守・点検</t>
  </si>
  <si>
    <t>Fails to carry current</t>
  </si>
  <si>
    <t>IRN</t>
  </si>
  <si>
    <t>IRAQ</t>
  </si>
  <si>
    <t>IQ</t>
  </si>
  <si>
    <t>GF</t>
  </si>
  <si>
    <t>GUF</t>
  </si>
  <si>
    <t>FRENCH POLYNESIA</t>
  </si>
  <si>
    <t>PF</t>
  </si>
  <si>
    <t>PYF</t>
  </si>
  <si>
    <t>FRENCH SOUTHERN TERRITORIES</t>
  </si>
  <si>
    <t>TF</t>
  </si>
  <si>
    <t>ATF</t>
  </si>
  <si>
    <t>Quelle carte voulez-vous remplir ?</t>
  </si>
  <si>
    <t>Population</t>
  </si>
  <si>
    <t>Failure</t>
  </si>
  <si>
    <t>Spring</t>
  </si>
  <si>
    <t>MICRONESIA, FEDERATED STATES OF</t>
  </si>
  <si>
    <t>FM</t>
  </si>
  <si>
    <t>FSM</t>
  </si>
  <si>
    <t>MOLDOVA, REPUBLIC OF</t>
  </si>
  <si>
    <t>MD</t>
  </si>
  <si>
    <t>MDA</t>
  </si>
  <si>
    <t>MONACO</t>
  </si>
  <si>
    <t>MC</t>
  </si>
  <si>
    <t>MCO</t>
  </si>
  <si>
    <t>MONGOLIA</t>
  </si>
  <si>
    <t>MN</t>
  </si>
  <si>
    <t>MNG</t>
  </si>
  <si>
    <t>MONTSERRAT</t>
  </si>
  <si>
    <t>MS</t>
  </si>
  <si>
    <t>MSR</t>
  </si>
  <si>
    <t>MOROCCO</t>
  </si>
  <si>
    <t>MA</t>
  </si>
  <si>
    <t>MAR</t>
  </si>
  <si>
    <t>MOZAMBIQUE</t>
  </si>
  <si>
    <t>MZ</t>
  </si>
  <si>
    <t>MOZ</t>
  </si>
  <si>
    <t>MYANMAR</t>
  </si>
  <si>
    <t>MM</t>
  </si>
  <si>
    <t>MMR</t>
  </si>
  <si>
    <t>NAMIBIA</t>
  </si>
  <si>
    <t>NA</t>
  </si>
  <si>
    <t>NAM</t>
  </si>
  <si>
    <t>NAURU</t>
  </si>
  <si>
    <t>NR</t>
  </si>
  <si>
    <t>NRU</t>
  </si>
  <si>
    <t>NEPAL</t>
  </si>
  <si>
    <t>A quelle année faites-vous référence ?</t>
  </si>
  <si>
    <t>Deutsch</t>
  </si>
  <si>
    <t>Hilfe</t>
  </si>
  <si>
    <t>Wartung</t>
  </si>
  <si>
    <t>Mailing address</t>
  </si>
  <si>
    <t>Uszkodzenia</t>
  </si>
  <si>
    <t>Leistungsschalter</t>
  </si>
  <si>
    <t>Part of file name</t>
  </si>
  <si>
    <t>day</t>
  </si>
  <si>
    <t>sec</t>
  </si>
  <si>
    <t>parity(min)</t>
  </si>
  <si>
    <t>BN</t>
  </si>
  <si>
    <t>BRN</t>
  </si>
  <si>
    <t>BULGARIA</t>
  </si>
  <si>
    <t>BG</t>
  </si>
  <si>
    <t>BGR</t>
  </si>
  <si>
    <t>BURKINA FASO</t>
  </si>
  <si>
    <t>BF</t>
  </si>
  <si>
    <t>BFA</t>
  </si>
  <si>
    <t>KH</t>
  </si>
  <si>
    <t>KHM</t>
  </si>
  <si>
    <t>CA</t>
  </si>
  <si>
    <t>CAN</t>
  </si>
  <si>
    <t>TD</t>
  </si>
  <si>
    <t>TCD</t>
  </si>
  <si>
    <t>CN</t>
  </si>
  <si>
    <t>CHN</t>
  </si>
  <si>
    <t>CX</t>
  </si>
  <si>
    <t>CXR</t>
  </si>
  <si>
    <t>CC</t>
  </si>
  <si>
    <t>CCK</t>
  </si>
  <si>
    <t>CO</t>
  </si>
  <si>
    <t>COL</t>
  </si>
  <si>
    <t>COMOROS</t>
  </si>
  <si>
    <t>KM</t>
  </si>
  <si>
    <t>COM</t>
  </si>
  <si>
    <t>Non</t>
  </si>
  <si>
    <t>Main Menu</t>
  </si>
  <si>
    <t>FALKLAND ISLANDS (MALVINAS)</t>
  </si>
  <si>
    <t>FK</t>
  </si>
  <si>
    <t>FLK</t>
  </si>
  <si>
    <t>sans erreur ?</t>
  </si>
  <si>
    <t>CIGRE WG A3.06 -Studie spolehlivosti zarizeni vvn a zvn</t>
  </si>
  <si>
    <t>Vyroba, rozvod/distribuce el. energie</t>
  </si>
  <si>
    <t>Bez chyby?</t>
  </si>
  <si>
    <t>Vypinac SF6</t>
  </si>
  <si>
    <t xml:space="preserve">Odpojovac </t>
  </si>
  <si>
    <t>Odeslat CIGRE?</t>
  </si>
  <si>
    <t>Skjema nr:</t>
  </si>
  <si>
    <t>BHS</t>
  </si>
  <si>
    <t>BAHRAIN</t>
  </si>
  <si>
    <t>BH</t>
  </si>
  <si>
    <t>BHR</t>
  </si>
  <si>
    <t>BANGLADESH</t>
  </si>
  <si>
    <t>BD</t>
  </si>
  <si>
    <t>BGD</t>
  </si>
  <si>
    <t>BARBADOS</t>
  </si>
  <si>
    <t>BB</t>
  </si>
  <si>
    <t>BRB</t>
  </si>
  <si>
    <t>BELARUS</t>
  </si>
  <si>
    <t>BY</t>
  </si>
  <si>
    <t>BLR</t>
  </si>
  <si>
    <t>BELGIUM</t>
  </si>
  <si>
    <t>BE</t>
  </si>
  <si>
    <t>BEL</t>
  </si>
  <si>
    <t>BELIZE</t>
  </si>
  <si>
    <t>BZ</t>
  </si>
  <si>
    <t>BLZ</t>
  </si>
  <si>
    <t>BENIN</t>
  </si>
  <si>
    <t>BJ</t>
  </si>
  <si>
    <t>BEN</t>
  </si>
  <si>
    <t>BERMUDA</t>
  </si>
  <si>
    <t>BM</t>
  </si>
  <si>
    <t>BMU</t>
  </si>
  <si>
    <t>BHUTAN</t>
  </si>
  <si>
    <t>BT</t>
  </si>
  <si>
    <t>BTN</t>
  </si>
  <si>
    <t>BOLIVIA</t>
  </si>
  <si>
    <t>BIH</t>
  </si>
  <si>
    <t>BOTSWANA</t>
  </si>
  <si>
    <t>BW</t>
  </si>
  <si>
    <t>BWA</t>
  </si>
  <si>
    <t>BOUVET ISLAND</t>
  </si>
  <si>
    <t>Send to CIGRE ?</t>
  </si>
  <si>
    <t>País</t>
  </si>
  <si>
    <t>Nombre</t>
  </si>
  <si>
    <t>Gubernamental</t>
  </si>
  <si>
    <t>Privado</t>
  </si>
  <si>
    <t>Otro</t>
  </si>
  <si>
    <t>Contacto</t>
  </si>
  <si>
    <t>Teléfono</t>
  </si>
  <si>
    <t>responde por favor</t>
  </si>
  <si>
    <t>Informacja o przedsiębiorstwie energetycznym</t>
  </si>
  <si>
    <t>Staat</t>
  </si>
  <si>
    <t>国名</t>
  </si>
  <si>
    <t>Land</t>
  </si>
  <si>
    <t>Kraj</t>
  </si>
  <si>
    <t>Name Ihres Unternehmens</t>
  </si>
  <si>
    <t>会社名</t>
  </si>
  <si>
    <t>TK</t>
  </si>
  <si>
    <t>TKL</t>
  </si>
  <si>
    <t>TONGA</t>
  </si>
  <si>
    <t>TO</t>
  </si>
  <si>
    <t>TON</t>
  </si>
  <si>
    <t>TRINIDAD AND TOBAGO</t>
  </si>
  <si>
    <t>Kürzel des Unternehmensnamen (max 7 Buchstaben)</t>
  </si>
  <si>
    <t>Kortversjon (maks. 7 bokstaver) på everk</t>
  </si>
  <si>
    <t>TT</t>
  </si>
  <si>
    <t>TTO</t>
  </si>
  <si>
    <t>TUNISIA</t>
  </si>
  <si>
    <t>TN</t>
  </si>
  <si>
    <t>TUN</t>
  </si>
  <si>
    <t>TURKEY</t>
  </si>
  <si>
    <t>TR</t>
  </si>
  <si>
    <t>TUR</t>
  </si>
  <si>
    <t>TURKMENISTAN</t>
  </si>
  <si>
    <t>TM</t>
  </si>
  <si>
    <t>TKM</t>
  </si>
  <si>
    <t>TURKS AND CAICOS ISLANDS</t>
  </si>
  <si>
    <t>TC</t>
  </si>
  <si>
    <t>TCA</t>
  </si>
  <si>
    <t>TUVALU</t>
  </si>
  <si>
    <t>TV</t>
  </si>
  <si>
    <t>TUV</t>
  </si>
  <si>
    <t>UGANDA</t>
  </si>
  <si>
    <t>UG</t>
  </si>
  <si>
    <t>UGA</t>
  </si>
  <si>
    <t>UKRAINE</t>
  </si>
  <si>
    <t>UA</t>
  </si>
  <si>
    <t>UKR</t>
  </si>
  <si>
    <t>UNITED ARAB EMIRATES</t>
  </si>
  <si>
    <t>AE</t>
  </si>
  <si>
    <t>UNITED STATES MINOR OUTLYING ISLANDS</t>
  </si>
  <si>
    <t>UM</t>
  </si>
  <si>
    <t>UMI</t>
  </si>
  <si>
    <t>URUGUAY</t>
  </si>
  <si>
    <t>UY</t>
  </si>
  <si>
    <t>Ne</t>
  </si>
  <si>
    <t>Information sur l'exploitant</t>
  </si>
  <si>
    <t>IRQ</t>
  </si>
  <si>
    <t>IRELAND</t>
  </si>
  <si>
    <t>IE</t>
  </si>
  <si>
    <t>IRL</t>
  </si>
  <si>
    <t>ISRAEL</t>
  </si>
  <si>
    <t>IL</t>
  </si>
  <si>
    <t>ISR</t>
  </si>
  <si>
    <t>ITALY</t>
  </si>
  <si>
    <t>IT</t>
  </si>
  <si>
    <t>ITA</t>
  </si>
  <si>
    <t>JAMAICA</t>
  </si>
  <si>
    <t>JM</t>
  </si>
  <si>
    <t>JAM</t>
  </si>
  <si>
    <t>JAPAN</t>
  </si>
  <si>
    <t>JP</t>
  </si>
  <si>
    <t>JPN</t>
  </si>
  <si>
    <t>JORDAN</t>
  </si>
  <si>
    <t>JO</t>
  </si>
  <si>
    <t>JOR</t>
  </si>
  <si>
    <t>KAZAKHSTAN</t>
  </si>
  <si>
    <t>KZ</t>
  </si>
  <si>
    <t>KAZ</t>
  </si>
  <si>
    <t>KENYA</t>
  </si>
  <si>
    <t>language (column #)</t>
  </si>
  <si>
    <t>sel. Lang (line)</t>
  </si>
  <si>
    <t>column number on sheets</t>
  </si>
  <si>
    <t>GABON</t>
  </si>
  <si>
    <t>GA</t>
  </si>
  <si>
    <t>GAB</t>
  </si>
  <si>
    <t>GAMBIA</t>
  </si>
  <si>
    <t>GM</t>
  </si>
  <si>
    <t>GMB</t>
  </si>
  <si>
    <t>GEORGIA</t>
  </si>
  <si>
    <t>GE</t>
  </si>
  <si>
    <t>GEO</t>
  </si>
  <si>
    <t>GERMANY</t>
  </si>
  <si>
    <t>DE</t>
  </si>
  <si>
    <t>DEU</t>
  </si>
  <si>
    <t>GHANA</t>
  </si>
  <si>
    <t>GH</t>
  </si>
  <si>
    <t>GHA</t>
  </si>
  <si>
    <t>GIBRALTAR</t>
  </si>
  <si>
    <t>GI</t>
  </si>
  <si>
    <t>GIB</t>
  </si>
  <si>
    <t>GREECE</t>
  </si>
  <si>
    <t>GR</t>
  </si>
  <si>
    <t>GRC</t>
  </si>
  <si>
    <t>GREENLAND</t>
  </si>
  <si>
    <t>GL</t>
  </si>
  <si>
    <t>GRL</t>
  </si>
  <si>
    <t>GRENADA</t>
  </si>
  <si>
    <t>GD</t>
  </si>
  <si>
    <t>GRD</t>
  </si>
  <si>
    <t>GUADELOUPE</t>
  </si>
  <si>
    <t>GP</t>
  </si>
  <si>
    <t>GLP</t>
  </si>
  <si>
    <t>GUAM</t>
  </si>
  <si>
    <t>GU</t>
  </si>
  <si>
    <t>GUM</t>
  </si>
  <si>
    <t>GUATEMALA</t>
  </si>
  <si>
    <t>GT</t>
  </si>
  <si>
    <t>GTM</t>
  </si>
  <si>
    <t>GUINEA</t>
  </si>
  <si>
    <t>GN</t>
  </si>
  <si>
    <t>GIN</t>
  </si>
  <si>
    <t>GUINEA-BISSAU</t>
  </si>
  <si>
    <t>GW</t>
  </si>
  <si>
    <t>GNB</t>
  </si>
  <si>
    <t>GUYANA</t>
  </si>
  <si>
    <t>GY</t>
  </si>
  <si>
    <t>GUY</t>
  </si>
  <si>
    <t>HAITI</t>
  </si>
  <si>
    <t>HT</t>
  </si>
  <si>
    <t>HTI</t>
  </si>
  <si>
    <t>HEARD AND MC DONALD ISLANDS</t>
  </si>
  <si>
    <t>HM</t>
  </si>
  <si>
    <t>HMD</t>
  </si>
  <si>
    <t>CONGO</t>
  </si>
  <si>
    <t>CG</t>
  </si>
  <si>
    <t>COG</t>
  </si>
  <si>
    <t>CONGO, THE DEMOCRATIC REPUBLIC OF THE</t>
  </si>
  <si>
    <t>CD</t>
  </si>
  <si>
    <t>COD</t>
  </si>
  <si>
    <t>COOK ISLANDS</t>
  </si>
  <si>
    <t>CK</t>
  </si>
  <si>
    <t>COK</t>
  </si>
  <si>
    <t>COSTA RICA</t>
  </si>
  <si>
    <t>CR</t>
  </si>
  <si>
    <t>CRI</t>
  </si>
  <si>
    <t>COTE D'IVOIRE</t>
  </si>
  <si>
    <t>CI</t>
  </si>
  <si>
    <t>CIV</t>
  </si>
  <si>
    <t>CROATIA (local name: Hrvatska)</t>
  </si>
  <si>
    <t>HR</t>
  </si>
  <si>
    <t>HRV</t>
  </si>
  <si>
    <t>CUBA</t>
  </si>
  <si>
    <t>CU</t>
  </si>
  <si>
    <t>CUB</t>
  </si>
  <si>
    <t>CYPRUS</t>
  </si>
  <si>
    <t>CY</t>
  </si>
  <si>
    <t>CYP</t>
  </si>
  <si>
    <t>CZECH REPUBLIC</t>
  </si>
  <si>
    <t>CZ</t>
  </si>
  <si>
    <t>CZE</t>
  </si>
  <si>
    <t>DENMARK</t>
  </si>
  <si>
    <t>DK</t>
  </si>
  <si>
    <t>DNK</t>
  </si>
  <si>
    <t>DJIBOUTI</t>
  </si>
  <si>
    <t>DJ</t>
  </si>
  <si>
    <t>DJI</t>
  </si>
  <si>
    <t>DOMINICA</t>
  </si>
  <si>
    <t>DM</t>
  </si>
  <si>
    <t>DMA</t>
  </si>
  <si>
    <t>DOMINICAN REPUBLIC</t>
  </si>
  <si>
    <t>DO</t>
  </si>
  <si>
    <t>DOM</t>
  </si>
  <si>
    <t>EAST TIMOR</t>
  </si>
  <si>
    <t>TP</t>
  </si>
  <si>
    <t>TMP</t>
  </si>
  <si>
    <t>ECUADOR</t>
  </si>
  <si>
    <t>EC</t>
  </si>
  <si>
    <t>ECU</t>
  </si>
  <si>
    <t>EGYPT</t>
  </si>
  <si>
    <t>EG</t>
  </si>
  <si>
    <t>EGY</t>
  </si>
  <si>
    <t>EL SALVADOR</t>
  </si>
  <si>
    <t>SV</t>
  </si>
  <si>
    <t>SLV</t>
  </si>
  <si>
    <t>EQUATORIAL GUINEA</t>
  </si>
  <si>
    <t>GQ</t>
  </si>
  <si>
    <t>GNQ</t>
  </si>
  <si>
    <t>ERITREA</t>
  </si>
  <si>
    <t>ER</t>
  </si>
  <si>
    <t>ERI</t>
  </si>
  <si>
    <t>ESTONIA</t>
  </si>
  <si>
    <t>EE</t>
  </si>
  <si>
    <t>EST</t>
  </si>
  <si>
    <t>ETHIOPIA</t>
  </si>
  <si>
    <t>ET</t>
  </si>
  <si>
    <t>ETH</t>
  </si>
  <si>
    <t>SAMOA</t>
  </si>
  <si>
    <t>WS</t>
  </si>
  <si>
    <t>WSM</t>
  </si>
  <si>
    <t>SAN MARINO</t>
  </si>
  <si>
    <t>SM</t>
  </si>
  <si>
    <t>SMR</t>
  </si>
  <si>
    <t>SAO TOME AND PRINCIPE</t>
  </si>
  <si>
    <t>ST</t>
  </si>
  <si>
    <t>STP</t>
  </si>
  <si>
    <t>SAUDI ARABIA</t>
  </si>
  <si>
    <t>SA</t>
  </si>
  <si>
    <t>SAU</t>
  </si>
  <si>
    <t>SENEGAL</t>
  </si>
  <si>
    <t>SN</t>
  </si>
  <si>
    <t>SEN</t>
  </si>
  <si>
    <t>SEYCHELLES</t>
  </si>
  <si>
    <t>SC</t>
  </si>
  <si>
    <t>SYC</t>
  </si>
  <si>
    <t>SIERRA LEONE</t>
  </si>
  <si>
    <t>SL</t>
  </si>
  <si>
    <t>SLE</t>
  </si>
  <si>
    <t>SINGAPORE</t>
  </si>
  <si>
    <t>SG</t>
  </si>
  <si>
    <t>SGP</t>
  </si>
  <si>
    <t>answer</t>
  </si>
  <si>
    <t>GIS</t>
  </si>
  <si>
    <t>Défaillance</t>
  </si>
  <si>
    <t>Disjoncteur</t>
  </si>
  <si>
    <t>Sectionneur</t>
  </si>
  <si>
    <t>MALT</t>
  </si>
  <si>
    <t>SOUTH AFRICA</t>
  </si>
  <si>
    <t>ZA</t>
  </si>
  <si>
    <t>ZAF</t>
  </si>
  <si>
    <t>SOUTH GEORGIA AND THE SOUTH SANDWICH ISLANDS</t>
  </si>
  <si>
    <t>GS</t>
  </si>
  <si>
    <t>SGS</t>
  </si>
  <si>
    <t>SPAIN</t>
  </si>
  <si>
    <t>ES</t>
  </si>
  <si>
    <t>ESP</t>
  </si>
  <si>
    <t>SRI LANKA</t>
  </si>
  <si>
    <t>LK</t>
  </si>
  <si>
    <t>LKA</t>
  </si>
  <si>
    <t>ST. HELENA</t>
  </si>
  <si>
    <t>SH</t>
  </si>
  <si>
    <t>SHN</t>
  </si>
  <si>
    <t>ST. PIERRE AND MIQUELON</t>
  </si>
  <si>
    <t>PM</t>
  </si>
  <si>
    <t>SPM</t>
  </si>
  <si>
    <t>SUDAN</t>
  </si>
  <si>
    <t>SD</t>
  </si>
  <si>
    <t>SDN</t>
  </si>
  <si>
    <t>SURINAME</t>
  </si>
  <si>
    <t>SR</t>
  </si>
  <si>
    <t>SUR</t>
  </si>
  <si>
    <t>SVALBARD AND JAN MAYEN ISLANDS</t>
  </si>
  <si>
    <t>SJ</t>
  </si>
  <si>
    <t>SJM</t>
  </si>
  <si>
    <t>SWAZILAND</t>
  </si>
  <si>
    <t>SZ</t>
  </si>
  <si>
    <t>SWZ</t>
  </si>
  <si>
    <t>SWEDEN</t>
  </si>
  <si>
    <t>SE</t>
  </si>
  <si>
    <t>SWE</t>
  </si>
  <si>
    <t>SWITZERLAND</t>
  </si>
  <si>
    <t>CH</t>
  </si>
  <si>
    <t>CHE</t>
  </si>
  <si>
    <t>SYRIAN ARAB REPUBLIC</t>
  </si>
  <si>
    <t>SY</t>
  </si>
  <si>
    <t>SYR</t>
  </si>
  <si>
    <t>TAIWAN, PROVINCE OF CHINA</t>
  </si>
  <si>
    <t>TW</t>
  </si>
  <si>
    <t>TWN</t>
  </si>
  <si>
    <t>TAJIKISTAN</t>
  </si>
  <si>
    <t>TJ</t>
  </si>
  <si>
    <t>TJK</t>
  </si>
  <si>
    <t>TANZANIA, UNITED REPUBLIC OF</t>
  </si>
  <si>
    <t>TZ</t>
  </si>
  <si>
    <t>TZA</t>
  </si>
  <si>
    <t>THAILAND</t>
  </si>
  <si>
    <t>TH</t>
  </si>
  <si>
    <t>THA</t>
  </si>
  <si>
    <t>TOGO</t>
  </si>
  <si>
    <t>TG</t>
  </si>
  <si>
    <t>TGO</t>
  </si>
  <si>
    <t>TOKELAU</t>
  </si>
  <si>
    <t>No</t>
  </si>
  <si>
    <t>KE</t>
  </si>
  <si>
    <t>KEN</t>
  </si>
  <si>
    <t>KIRIBATI</t>
  </si>
  <si>
    <t>KI</t>
  </si>
  <si>
    <t>KIR</t>
  </si>
  <si>
    <t>KOREA, DEMOCRATIC PEOPLE'S REPUBLIC OF</t>
  </si>
  <si>
    <t>KP</t>
  </si>
  <si>
    <t>PRK</t>
  </si>
  <si>
    <t>KOREA, REPUBLIC OF</t>
  </si>
  <si>
    <t>KR</t>
  </si>
  <si>
    <t>KOR</t>
  </si>
  <si>
    <t>KUWAIT</t>
  </si>
  <si>
    <t>KW</t>
  </si>
  <si>
    <t>KWT</t>
  </si>
  <si>
    <t>KYRGYZSTAN</t>
  </si>
  <si>
    <t>KG</t>
  </si>
  <si>
    <t>KGZ</t>
  </si>
  <si>
    <t>LAO PEOPLE'S DEMOCRATIC REPUBLIC</t>
  </si>
  <si>
    <t>LA</t>
  </si>
  <si>
    <t>LAO</t>
  </si>
  <si>
    <t>LATVIA</t>
  </si>
  <si>
    <t>LV</t>
  </si>
  <si>
    <t>LVA</t>
  </si>
  <si>
    <t>LEBANON</t>
  </si>
  <si>
    <t>LB</t>
  </si>
  <si>
    <t>LBN</t>
  </si>
  <si>
    <t>LESOTHO</t>
  </si>
  <si>
    <t>LS</t>
  </si>
  <si>
    <t>LSO</t>
  </si>
  <si>
    <t>LIBERIA</t>
  </si>
  <si>
    <t>LR</t>
  </si>
  <si>
    <t>LBR</t>
  </si>
  <si>
    <t>LIBYAN ARAB JAMAHIRIYA</t>
  </si>
  <si>
    <t>MYT</t>
  </si>
  <si>
    <t>MEXICO</t>
  </si>
  <si>
    <t>MX</t>
  </si>
  <si>
    <t>MEX</t>
  </si>
  <si>
    <t>Menu Principal</t>
  </si>
  <si>
    <t>Help</t>
  </si>
  <si>
    <t>Aide</t>
  </si>
  <si>
    <t>BS</t>
  </si>
  <si>
    <t>Przedsiębiorstwo państwowe</t>
  </si>
  <si>
    <t>Kommune</t>
  </si>
  <si>
    <t>地方自治体</t>
  </si>
  <si>
    <t>Annet offentlig</t>
  </si>
  <si>
    <t>Przedsiębiorstwo miejskie</t>
  </si>
  <si>
    <t>Privat</t>
  </si>
  <si>
    <t>民間企業</t>
  </si>
  <si>
    <t>Przedsiębiorstwo prywatne</t>
  </si>
  <si>
    <t>Andere</t>
  </si>
  <si>
    <t>その他</t>
  </si>
  <si>
    <t>Annet</t>
  </si>
  <si>
    <t>Inne</t>
  </si>
  <si>
    <t>Typ Ihres Unternehmens</t>
  </si>
  <si>
    <t>設備の種類</t>
  </si>
  <si>
    <t>Type everk</t>
  </si>
  <si>
    <t>Nur Energieverteilung</t>
  </si>
  <si>
    <t>配電のみ</t>
  </si>
  <si>
    <t>Kun distribusjon</t>
  </si>
  <si>
    <t>Wyłącznie dystrybucyjne</t>
  </si>
  <si>
    <t>Nur Energieerzeugung</t>
  </si>
  <si>
    <t>発電のみ</t>
  </si>
  <si>
    <t>Produksjon</t>
  </si>
  <si>
    <t xml:space="preserve">Wyłącznie wytwarzanie </t>
  </si>
  <si>
    <t>Energieerzeugung, -übertragung und -verteilung</t>
  </si>
  <si>
    <t>Transmisjon og distribusjon</t>
  </si>
  <si>
    <t>Wytwarzanie, dystrybucja</t>
  </si>
  <si>
    <t>Industrie</t>
  </si>
  <si>
    <t>一般産業</t>
  </si>
  <si>
    <t>Industrinett</t>
  </si>
  <si>
    <t>Przemysłowe</t>
  </si>
  <si>
    <t>Energieübertragung und -verteilung</t>
  </si>
  <si>
    <t>E-Mail Adresse</t>
  </si>
  <si>
    <t>住所</t>
  </si>
  <si>
    <t>Postadresse</t>
  </si>
  <si>
    <t>Adres pocztowy</t>
  </si>
  <si>
    <t>Ansprechpartner</t>
  </si>
  <si>
    <t>連絡先（代表者名）</t>
  </si>
  <si>
    <t>Kontaktperson</t>
  </si>
  <si>
    <t>Nazwisko osoby kontaktowej</t>
  </si>
  <si>
    <t>Telefon</t>
  </si>
  <si>
    <t>電話番号</t>
  </si>
  <si>
    <t>Telefaks</t>
  </si>
  <si>
    <t>E-post</t>
  </si>
  <si>
    <t>Pointers</t>
  </si>
  <si>
    <t>Glavni izbornik</t>
  </si>
  <si>
    <t>Pomoć</t>
  </si>
  <si>
    <t>Održavanje</t>
  </si>
  <si>
    <t>Główne menu</t>
  </si>
  <si>
    <t xml:space="preserve">Obsługi </t>
  </si>
  <si>
    <t>Skrót nazwy przedsiębiorstwa (max 7 znaków)</t>
  </si>
  <si>
    <t xml:space="preserve">Rodzaj przedsiębiorstwa energetycznego </t>
  </si>
  <si>
    <t>Klawisz ze znakiem zapytania jest połączeniem do stosownej definicji</t>
  </si>
  <si>
    <t>Bez błędu?</t>
  </si>
  <si>
    <t>Réducteur de mesure</t>
  </si>
  <si>
    <t>HUNGARY</t>
  </si>
  <si>
    <t>HU</t>
  </si>
  <si>
    <t>HUN</t>
  </si>
  <si>
    <t>ICELAND</t>
  </si>
  <si>
    <t>IS</t>
  </si>
  <si>
    <t>ISL</t>
  </si>
  <si>
    <t>INDIA</t>
  </si>
  <si>
    <t>IN</t>
  </si>
  <si>
    <t>IND</t>
  </si>
  <si>
    <t>INDONESIA</t>
  </si>
  <si>
    <t>ID</t>
  </si>
  <si>
    <t>IDN</t>
  </si>
  <si>
    <t>IRAN (ISLAMIC REPUBLIC OF)</t>
  </si>
  <si>
    <t>IR</t>
  </si>
  <si>
    <t>PUERTO RICO</t>
  </si>
  <si>
    <t>PR</t>
  </si>
  <si>
    <t>PRI</t>
  </si>
  <si>
    <t>QATAR</t>
  </si>
  <si>
    <t>QA</t>
  </si>
  <si>
    <t>QAT</t>
  </si>
  <si>
    <t>REUNION</t>
  </si>
  <si>
    <t>RE</t>
  </si>
  <si>
    <t>REU</t>
  </si>
  <si>
    <t>ROMANIA</t>
  </si>
  <si>
    <t>RO</t>
  </si>
  <si>
    <t>ROM</t>
  </si>
  <si>
    <t>RUSSIAN FEDERATION</t>
  </si>
  <si>
    <t>RU</t>
  </si>
  <si>
    <t>RUS</t>
  </si>
  <si>
    <t>RWANDA</t>
  </si>
  <si>
    <t>RW</t>
  </si>
  <si>
    <t>RWA</t>
  </si>
  <si>
    <t>SAINT KITTS AND NEVIS</t>
  </si>
  <si>
    <t>KN</t>
  </si>
  <si>
    <t>KNA</t>
  </si>
  <si>
    <t>SAINT LUCIA</t>
  </si>
  <si>
    <t>LC</t>
  </si>
  <si>
    <t>LCA</t>
  </si>
  <si>
    <t>SAINT VINCENT AND THE GRENADINES</t>
  </si>
  <si>
    <t>VC</t>
  </si>
  <si>
    <t>VCT</t>
  </si>
  <si>
    <t>Maintenance</t>
  </si>
  <si>
    <t>MUS</t>
  </si>
  <si>
    <t>MAYOTTE</t>
  </si>
  <si>
    <t>YT</t>
  </si>
  <si>
    <t>Pouze vyroba el. energie</t>
  </si>
  <si>
    <t>Prenos a distribuce el. energie</t>
  </si>
  <si>
    <t>Pouze presnos el. energie</t>
  </si>
  <si>
    <t>Pod tlacitkem s otaznikem se skryva definice</t>
  </si>
  <si>
    <t>Jaky list dotazniku se chystate vyplnovat?</t>
  </si>
  <si>
    <t>Zapouzdrena rozvodna</t>
  </si>
  <si>
    <t>Hlavni nabidka</t>
  </si>
  <si>
    <t>Pomoc</t>
  </si>
  <si>
    <t>Udrzba</t>
  </si>
  <si>
    <t>CIGRE WG A3.06  - Enquête de fiabilité des équipements haute tension</t>
  </si>
  <si>
    <t>¿Quiere salvar solo esta ficha antes de enviarla a CIGRÉ?</t>
  </si>
  <si>
    <t>XXX</t>
  </si>
  <si>
    <t>Do you want to save only this card and send it back to CIGRE ?</t>
  </si>
  <si>
    <t>Polski</t>
  </si>
  <si>
    <t>Informacija o korisniku</t>
  </si>
  <si>
    <t>Zemlja</t>
  </si>
  <si>
    <t>Ime korisnika</t>
  </si>
  <si>
    <t>Kratica imena korisnika (maks. 7 slova)</t>
  </si>
  <si>
    <t>Vlasništvo</t>
  </si>
  <si>
    <t>Državno vlasništvo</t>
  </si>
  <si>
    <t>Gradsko vlasništvo</t>
  </si>
  <si>
    <t>Norsk</t>
  </si>
  <si>
    <t>Privatno vlasništvo</t>
  </si>
  <si>
    <t>Drugo</t>
  </si>
  <si>
    <t>Tip korisnika</t>
  </si>
  <si>
    <t>Samo distribucija</t>
  </si>
  <si>
    <t>Samo proizvodnja</t>
  </si>
  <si>
    <t>Proizvodnja, distribucija i prijenos</t>
  </si>
  <si>
    <t>Industrija</t>
  </si>
  <si>
    <t>Prijenos i distribucija</t>
  </si>
  <si>
    <t>Samo prijenos</t>
  </si>
  <si>
    <t>Poštanska adresa</t>
  </si>
  <si>
    <t>LY</t>
  </si>
  <si>
    <t>LBY</t>
  </si>
  <si>
    <t>LIECHTENSTEIN</t>
  </si>
  <si>
    <t>LI</t>
  </si>
  <si>
    <t>LIE</t>
  </si>
  <si>
    <t>LITHUANIA</t>
  </si>
  <si>
    <t>LT</t>
  </si>
  <si>
    <t>LTU</t>
  </si>
  <si>
    <t>LUXEMBOURG</t>
  </si>
  <si>
    <t>LU</t>
  </si>
  <si>
    <t>LUX</t>
  </si>
  <si>
    <t>MACAU</t>
  </si>
  <si>
    <t>MO</t>
  </si>
  <si>
    <t>MAC</t>
  </si>
  <si>
    <t>MACEDONIA, THE FORMER YUGOSLAV REPUBLIC OF</t>
  </si>
  <si>
    <t>MK</t>
  </si>
  <si>
    <t>MKD</t>
  </si>
  <si>
    <t>MADAGASCAR</t>
  </si>
  <si>
    <t>MG</t>
  </si>
  <si>
    <t>MDG</t>
  </si>
  <si>
    <t>MALAWI</t>
  </si>
  <si>
    <t>MW</t>
  </si>
  <si>
    <t>MWI</t>
  </si>
  <si>
    <t>MALAYSIA</t>
  </si>
  <si>
    <t>MY</t>
  </si>
  <si>
    <t>MYS</t>
  </si>
  <si>
    <t>MALDIVES</t>
  </si>
  <si>
    <t>MV</t>
  </si>
  <si>
    <t>MDV</t>
  </si>
  <si>
    <t>MALI</t>
  </si>
  <si>
    <t>ML</t>
  </si>
  <si>
    <t>MLI</t>
  </si>
  <si>
    <t>MALTA</t>
  </si>
  <si>
    <t>MT</t>
  </si>
  <si>
    <t>MLT</t>
  </si>
  <si>
    <t>MARSHALL ISLANDS</t>
  </si>
  <si>
    <t>MH</t>
  </si>
  <si>
    <t>MHL</t>
  </si>
  <si>
    <t>MARTINIQUE</t>
  </si>
  <si>
    <t>MQ</t>
  </si>
  <si>
    <t>MTQ</t>
  </si>
  <si>
    <t>MAURITANIA</t>
  </si>
  <si>
    <t>MR</t>
  </si>
  <si>
    <t>MRT</t>
  </si>
  <si>
    <t>MAURITIUS</t>
  </si>
  <si>
    <t>MU</t>
  </si>
  <si>
    <t>Der Button mit dem Fragezeichen ist ein Link zur passenden Definition</t>
  </si>
  <si>
    <t>Fehlerfrei ?</t>
  </si>
  <si>
    <t>Cislo dotaznikove karty</t>
  </si>
  <si>
    <t>Zkratka jmena spolecnosti (max 7 pismen)</t>
  </si>
  <si>
    <t>Pouze distribuce el. energie</t>
  </si>
  <si>
    <t>Utility name</t>
  </si>
  <si>
    <t>Utility type</t>
  </si>
  <si>
    <t>Distribution only</t>
  </si>
  <si>
    <t>Generation only</t>
  </si>
  <si>
    <t>Transmission only</t>
  </si>
  <si>
    <t>What year are you referring to?</t>
  </si>
  <si>
    <t>Le bouton avec un point d'interrogation contient un lien d'aide pour une définition convenable</t>
  </si>
  <si>
    <t xml:space="preserve">CIGRE WG A3.06  - 高電圧機器の信頼性調査 </t>
  </si>
  <si>
    <t>会社略称 (７文字以内)</t>
  </si>
  <si>
    <t>Croatian</t>
  </si>
  <si>
    <t>Na koju godinu se odnosi?</t>
  </si>
  <si>
    <t>Broj kartice:</t>
  </si>
  <si>
    <t>Molim odgovorite</t>
  </si>
  <si>
    <t>Hauptmenü</t>
  </si>
  <si>
    <t>Ime kontakt osobe</t>
  </si>
  <si>
    <t>Tipka s znakom upitnika predstavlja vezu sa pripadajućom definicijom.</t>
  </si>
  <si>
    <t>Bez greške?</t>
  </si>
  <si>
    <t>Koju karticu želite popunjavati?</t>
  </si>
  <si>
    <t>Populacija</t>
  </si>
  <si>
    <t>Kvar</t>
  </si>
  <si>
    <t>GIS (plinom izolirana postrojenja)</t>
  </si>
  <si>
    <t>Rastavljači i zemljospojnici</t>
  </si>
  <si>
    <t>Zemljospojnici</t>
  </si>
  <si>
    <t>Mjerni transformatori</t>
  </si>
  <si>
    <t>Envoyer à CIGRE?</t>
  </si>
  <si>
    <t>Uaktualnioną KARTĘ POPULACJI prosimy przesłać do CIGRE raz w roku.</t>
  </si>
  <si>
    <t>Wysłać do CIGRE</t>
  </si>
  <si>
    <t>Numer Karty:</t>
  </si>
  <si>
    <t xml:space="preserve">Nazwa przedsiębiorstwa energetycznego </t>
  </si>
  <si>
    <t>CIGRE WG A3.06  - Zuverlässigkeitsstudie von Hochspannungs-Geräten</t>
  </si>
  <si>
    <t>Nummer der Karte</t>
  </si>
  <si>
    <t>Abréviation nom compagnie électr. (max 7 carac.)</t>
  </si>
  <si>
    <t>Privée</t>
  </si>
  <si>
    <t>Numero de Carte :</t>
  </si>
  <si>
    <t>Publique</t>
  </si>
  <si>
    <t>Municipale</t>
  </si>
  <si>
    <t>Uzemnovac</t>
  </si>
  <si>
    <t>ogni anno alla stessa data di vostra scelta una “SCHEDA POPOLAZIONE” aggiornata</t>
  </si>
  <si>
    <t>Il pulsante con un punto di domanda è un collegamento ad una definizione</t>
  </si>
  <si>
    <t>Senza errori?</t>
  </si>
  <si>
    <t>Che scheda volete compilare?</t>
  </si>
  <si>
    <t>Popolazione</t>
  </si>
  <si>
    <t>Guasto</t>
  </si>
  <si>
    <t>Interrutori in SF6 (Inclusi interruttori di circuito e di carico)</t>
  </si>
  <si>
    <t>Sezionatori e lame di terra</t>
  </si>
  <si>
    <t>Sezionatori di terra</t>
  </si>
  <si>
    <t>Trasformatori di misura</t>
  </si>
  <si>
    <t>Menù Principale</t>
  </si>
  <si>
    <t>Guida</t>
  </si>
  <si>
    <t>Manutenzione</t>
  </si>
  <si>
    <t>E－MAIL</t>
  </si>
  <si>
    <t>・毎年Ｃｉｇｒｅ本部にPopulation Card（台数調査票）のデータを更新してデータ提出を御願いします。</t>
  </si>
  <si>
    <t>入力するカードの「Go to」ボタンをクリック。</t>
  </si>
  <si>
    <t>Circuit Breaker    （遮断器）</t>
  </si>
  <si>
    <t>Earthing switch         （接地開閉器）</t>
  </si>
  <si>
    <t>Instrument Transformer        （計器用変成器）</t>
  </si>
  <si>
    <t>CIGREに送付 ?</t>
  </si>
  <si>
    <t>French</t>
  </si>
  <si>
    <t>German</t>
  </si>
  <si>
    <t>Japanese</t>
  </si>
  <si>
    <t>Norwegian</t>
  </si>
  <si>
    <t>Auf welches Jahr beziehen sich Ihre Angaben?</t>
  </si>
  <si>
    <t>今回対象の調査年</t>
  </si>
  <si>
    <t>Hvilket år er dette for?</t>
  </si>
  <si>
    <t xml:space="preserve">Którego roku dotyczy? </t>
  </si>
  <si>
    <t>Englisch</t>
  </si>
  <si>
    <t>Französisch</t>
  </si>
  <si>
    <t>Spanisch</t>
  </si>
  <si>
    <t>Bitte beantworten</t>
  </si>
  <si>
    <t>回答記入</t>
  </si>
  <si>
    <t>type of cards contained in file</t>
  </si>
  <si>
    <t>Which card do you want to fill out?</t>
  </si>
  <si>
    <t>CIGRE WG A3.06  - Istraživanje pouzdanosti visokonaponske opreme</t>
  </si>
  <si>
    <t>ažuriranu "Populacijsku karticu" svake godine istog datuma po vlastitom izboru.</t>
  </si>
  <si>
    <t xml:space="preserve">SF6 prekidači </t>
  </si>
  <si>
    <t>Ønsker du å lagre kun dette skjemaet før du returnerer det til CIGRE?</t>
  </si>
  <si>
    <t>Želite li spremiti samo ovu karticu prije slanja natrag u CIGRE ?</t>
  </si>
  <si>
    <t>DS/ES （断路器／接地開閉器）</t>
  </si>
  <si>
    <t>Italiano</t>
  </si>
  <si>
    <t>CIGRE WG A3.06  - Studio di affidabilità delle apparecchiature per alta tensione</t>
  </si>
  <si>
    <t>Italian</t>
  </si>
  <si>
    <t>A che anno fate riferimento?</t>
  </si>
  <si>
    <t>Card number:</t>
  </si>
  <si>
    <t>Fornire le seguenti informazioni:</t>
  </si>
  <si>
    <t>Informazioni sul gestore</t>
  </si>
  <si>
    <t>Nazione</t>
  </si>
  <si>
    <t>Nome gestore</t>
  </si>
  <si>
    <t>Abbrev. gestore (max 7 carat.)</t>
  </si>
  <si>
    <t>Proprietà</t>
  </si>
  <si>
    <t>Nazionale</t>
  </si>
  <si>
    <t>Comunale</t>
  </si>
  <si>
    <t>Privata</t>
  </si>
  <si>
    <t>Altro</t>
  </si>
  <si>
    <t>Tipo di gestore</t>
  </si>
  <si>
    <t>Solo distribuzione</t>
  </si>
  <si>
    <t>Solo generazione</t>
  </si>
  <si>
    <t>Generazione, trasmissione e distribuzione</t>
  </si>
  <si>
    <t>Industriale</t>
  </si>
  <si>
    <t>Trasmissione e distribuzione</t>
  </si>
  <si>
    <t>Solo trasmissione</t>
  </si>
  <si>
    <t>Indirizzo postale</t>
  </si>
  <si>
    <t>Nominativo contatto</t>
  </si>
  <si>
    <t>Telefono</t>
  </si>
  <si>
    <t>Other, please, specify</t>
  </si>
  <si>
    <t>If YES in what form</t>
  </si>
  <si>
    <t>informally - national</t>
  </si>
  <si>
    <t>via formal national forum</t>
  </si>
  <si>
    <t>informally - international</t>
  </si>
  <si>
    <t>What data is collected and evaluated</t>
  </si>
  <si>
    <t>actual conditions (by diagnostic measurement or monitoring)</t>
  </si>
  <si>
    <t>life time stress</t>
  </si>
  <si>
    <t>age</t>
  </si>
  <si>
    <t>maintainability and repairability</t>
  </si>
  <si>
    <t>other (please, specify)</t>
  </si>
  <si>
    <t>on/line monitoring</t>
  </si>
  <si>
    <t>separated files</t>
  </si>
  <si>
    <t>central DB</t>
  </si>
  <si>
    <t>CONDITION ASSESSMENT TECHNIQUES, APPLICATION AND USE</t>
  </si>
  <si>
    <t>ad hoc analysis</t>
  </si>
  <si>
    <t>report</t>
  </si>
  <si>
    <t>health index</t>
  </si>
  <si>
    <t>ageing curve</t>
  </si>
  <si>
    <t>remaining life time calculation</t>
  </si>
  <si>
    <t>What do expect (how do you interpret the health index)?</t>
  </si>
  <si>
    <t>What aspects does the health index include?</t>
  </si>
  <si>
    <t>How is the health index calculated?</t>
  </si>
  <si>
    <t>How are the health index values used (what is this information used for) ?</t>
  </si>
  <si>
    <t>ASSET MANAGEMENT DECISION MAKING MODELS AND MITIGATION TECHNIQUES</t>
  </si>
  <si>
    <t>Technical aspects</t>
  </si>
  <si>
    <t>Strategic aspects</t>
  </si>
  <si>
    <t>Financial aspects</t>
  </si>
  <si>
    <t>Legal aspects</t>
  </si>
  <si>
    <t>Age based only</t>
  </si>
  <si>
    <t xml:space="preserve">Actual service conditions based </t>
  </si>
  <si>
    <t>Life time management (economical calculations)</t>
  </si>
  <si>
    <t>Residual life based</t>
  </si>
  <si>
    <t xml:space="preserve">Risk and criticality based (importance of the installation place) </t>
  </si>
  <si>
    <t>Substation refurbishment and  investment plans</t>
  </si>
  <si>
    <t>Repairability (spares and spare units considerations incl.)</t>
  </si>
  <si>
    <t>recommendation for consideration for individual equipment</t>
  </si>
  <si>
    <t>for group of equipment</t>
  </si>
  <si>
    <t>Decision making tools/models</t>
  </si>
  <si>
    <t>Intuitive (supported by reports and written analyses)</t>
  </si>
  <si>
    <t>Information technology (SW - please describe)</t>
  </si>
  <si>
    <t>Other (please, describe)</t>
  </si>
  <si>
    <t>NEW APPROACHES AND FUTURE PLANS</t>
  </si>
  <si>
    <t>Plans for the future</t>
  </si>
  <si>
    <t>to keep present state</t>
  </si>
  <si>
    <t>if yes, what?</t>
  </si>
  <si>
    <t>Conditions of when the diagnostic measurement is to be performed</t>
  </si>
  <si>
    <t>Description of the diagnostic measurement method and measurement conditions</t>
  </si>
  <si>
    <t xml:space="preserve">Load switches, </t>
  </si>
  <si>
    <t xml:space="preserve">Disconnects, </t>
  </si>
  <si>
    <t xml:space="preserve">earthing switches, </t>
  </si>
  <si>
    <t xml:space="preserve">Conventional Instrument transformers (CT, VT, CT/VT, line traps), </t>
  </si>
  <si>
    <t xml:space="preserve">Surge Arresters, </t>
  </si>
  <si>
    <t>Shunt/series reactors,</t>
  </si>
  <si>
    <t>Capacitor banks,</t>
  </si>
  <si>
    <t>Other substation equipment e.g. busbar conductors and accessories etc.</t>
  </si>
  <si>
    <t>Post insulators</t>
  </si>
  <si>
    <t>Component at service voltage</t>
  </si>
  <si>
    <t>Making and breaking units</t>
  </si>
  <si>
    <t>Main contact</t>
  </si>
  <si>
    <t>Puffer cylinder</t>
  </si>
  <si>
    <t>Piston</t>
  </si>
  <si>
    <t>Other parts of the making and breaking units</t>
  </si>
  <si>
    <t>Auxiliary interrupters (making or breaking) and resistors</t>
  </si>
  <si>
    <t>Resistors</t>
  </si>
  <si>
    <t>Main insulation to earth (including bushings, pull rods and pipes, etc.)</t>
  </si>
  <si>
    <t>Metal Enclosure</t>
  </si>
  <si>
    <t>Insulating operation rod</t>
  </si>
  <si>
    <t>Grading capacitors</t>
  </si>
  <si>
    <t>Capacitor element</t>
  </si>
  <si>
    <t>Other parts of components at service voltage</t>
  </si>
  <si>
    <t>Electrical control and auxiliary circuits (when part of circuit breaker)</t>
  </si>
  <si>
    <t>Tripping and closing circuits</t>
  </si>
  <si>
    <t>Capacitors</t>
  </si>
  <si>
    <t>Auxiliary switches and associated drives</t>
  </si>
  <si>
    <t>Contactors</t>
  </si>
  <si>
    <t>Relays</t>
  </si>
  <si>
    <t>Heaters</t>
  </si>
  <si>
    <t>Thermostats</t>
  </si>
  <si>
    <t xml:space="preserve">Fuses </t>
  </si>
  <si>
    <t>Gas density supervision</t>
  </si>
  <si>
    <t>Gas density monitor</t>
  </si>
  <si>
    <t>Pressure gauge</t>
  </si>
  <si>
    <t>Other monitoring systems (including sensors)</t>
  </si>
  <si>
    <t>Bushing current transformer</t>
  </si>
  <si>
    <t>Part of component in primary part but unidentified</t>
  </si>
  <si>
    <t>Other part of electrical control and auxiliary circuits</t>
  </si>
  <si>
    <t>Operating mechanism (earthed)</t>
  </si>
  <si>
    <t>Compressors, motors, pumps, piping fittings (when part of circuit breaker)</t>
  </si>
  <si>
    <t>Compressors, motors</t>
  </si>
  <si>
    <t>Piping</t>
  </si>
  <si>
    <t>Seal packing</t>
  </si>
  <si>
    <t>O-ring</t>
  </si>
  <si>
    <t>Energy storage (accumulator, spring)</t>
  </si>
  <si>
    <t>Cylinder</t>
  </si>
  <si>
    <t>Control elements (non-electrical)</t>
  </si>
  <si>
    <t>Actuator and damping device</t>
  </si>
  <si>
    <t>Fluid medium</t>
  </si>
  <si>
    <t>Mechanical transmission (when part of operating mechanism)</t>
  </si>
  <si>
    <t>Mechanical part</t>
  </si>
  <si>
    <t>Housing</t>
  </si>
  <si>
    <t>Shaft</t>
  </si>
  <si>
    <t>Shaft-Seal packing</t>
  </si>
  <si>
    <t>Kinematic chain</t>
  </si>
  <si>
    <t>Kinematic chain (mechanical transmission elements between operating mechanism and main units)</t>
  </si>
  <si>
    <t xml:space="preserve">Seal </t>
  </si>
  <si>
    <t>Lubrication, grease</t>
  </si>
  <si>
    <t>Subcomponent</t>
  </si>
  <si>
    <t>Optional subcomponent</t>
  </si>
  <si>
    <t>Poslati CIGRE-u?</t>
  </si>
  <si>
    <t>Do you RECEIVE instruction manuals for performing maintenance, diagnostics and monitoring?</t>
  </si>
  <si>
    <t>if not are you willing to provide</t>
  </si>
  <si>
    <t>How is it  collected</t>
  </si>
  <si>
    <t>forensic analysis</t>
  </si>
  <si>
    <t xml:space="preserve">CIGRE WG A3.29  - Ageing of High Voltage Equipment </t>
  </si>
  <si>
    <t>Circuit breakers</t>
  </si>
  <si>
    <t>capacitor sealing's</t>
  </si>
  <si>
    <t>Choice</t>
  </si>
  <si>
    <t xml:space="preserve">yes </t>
  </si>
  <si>
    <t>no</t>
  </si>
  <si>
    <t>Age Range</t>
  </si>
  <si>
    <t>Original row</t>
  </si>
  <si>
    <t>x</t>
  </si>
  <si>
    <r>
      <t xml:space="preserve">What </t>
    </r>
    <r>
      <rPr>
        <b/>
        <sz val="11"/>
        <color indexed="8"/>
        <rFont val="Arial"/>
        <family val="2"/>
      </rPr>
      <t xml:space="preserve">mitigation techniques </t>
    </r>
    <r>
      <rPr>
        <sz val="11"/>
        <color indexed="8"/>
        <rFont val="Arial"/>
        <family val="2"/>
      </rPr>
      <t>were/are used by your organisation to mitigate against the reported ageing phenomenon?</t>
    </r>
  </si>
  <si>
    <r>
      <t xml:space="preserve">What </t>
    </r>
    <r>
      <rPr>
        <b/>
        <sz val="11"/>
        <color indexed="8"/>
        <rFont val="Arial"/>
        <family val="2"/>
      </rPr>
      <t>detection techniques</t>
    </r>
    <r>
      <rPr>
        <sz val="11"/>
        <color indexed="8"/>
        <rFont val="Arial"/>
        <family val="2"/>
      </rPr>
      <t xml:space="preserve"> were/are used by your organisation to detect the reported ageing phenomenon?</t>
    </r>
  </si>
  <si>
    <r>
      <t xml:space="preserve">Based on your experience at </t>
    </r>
    <r>
      <rPr>
        <b/>
        <sz val="11"/>
        <color indexed="8"/>
        <rFont val="Arial"/>
        <family val="2"/>
      </rPr>
      <t>what stage</t>
    </r>
    <r>
      <rPr>
        <sz val="11"/>
        <color indexed="8"/>
        <rFont val="Arial"/>
        <family val="2"/>
      </rPr>
      <t xml:space="preserve"> of the circuit breaker life was the reported ageing phenomenon experienced</t>
    </r>
  </si>
  <si>
    <t>D01 - Visual inspection （intrusive/overhaul)
D02 - Voltage drop measurement (static resistance)
D03 - Dynamic resistance measurement;
D04 - Monitoring of interruption current
D05 - No-load operation with measurement of characteristics
D06 - SF6-gas analysis (moisture / decomposition products / gas percentage)
D07 - Tightness measurement (gas or oil)
D08 - Terminal load measurement (bending)
D09 - High voltage test on site
D10 - Partial Discharge measurement
D11 - Insulation resistance measurement
D12 - Measurement of the quantity of repumping cycles
D13 - Measurement of oil pressure drop
D14 - Oil quality measurement
D15 - Supervision of control circuits
D16 - Monitoring of current waveform 
D17 - IR-Thermography
D18 - Other detection techniques, please specify</t>
  </si>
  <si>
    <t>M01 - Overhaul / servicing
M02 - Replacement with new or improved parts
M03 - Installation of monitoring
M04 - Other mitigation techniques, please specify</t>
  </si>
  <si>
    <t>Insulation</t>
  </si>
  <si>
    <t>Surge Arrester</t>
  </si>
  <si>
    <t>Active part</t>
  </si>
  <si>
    <t>Active part MO</t>
  </si>
  <si>
    <t>MO resistor</t>
  </si>
  <si>
    <t>Copper Sheet</t>
  </si>
  <si>
    <t>Spacers</t>
  </si>
  <si>
    <t>Fibre Glass Loops / Rods</t>
  </si>
  <si>
    <t>Spring (Tube design)</t>
  </si>
  <si>
    <t>Grading resistor</t>
  </si>
  <si>
    <t>Spark gap</t>
  </si>
  <si>
    <t>Enclosure</t>
  </si>
  <si>
    <t>Porcelain Enclosure</t>
  </si>
  <si>
    <t>Polymer Enclosure</t>
  </si>
  <si>
    <t>Metal Enclosure (GIS)</t>
  </si>
  <si>
    <t>Sealing</t>
  </si>
  <si>
    <t>Sealing parts</t>
  </si>
  <si>
    <t>Pressure relief diaphragm</t>
  </si>
  <si>
    <t>Desiccant bag</t>
  </si>
  <si>
    <t>Others</t>
  </si>
  <si>
    <t>Accessories</t>
  </si>
  <si>
    <t>Stress grading (over 200 kV)</t>
  </si>
  <si>
    <t>Grading Ring Struts</t>
  </si>
  <si>
    <t>yes</t>
  </si>
  <si>
    <t>Commutating contacts</t>
  </si>
  <si>
    <t>Electrical control and auxiliary circuits (when part of DC / ES)</t>
  </si>
  <si>
    <t>Control circuits</t>
  </si>
  <si>
    <t>Cables and terminal blocks</t>
  </si>
  <si>
    <t>Monitoring devices (including sensors)</t>
  </si>
  <si>
    <t>Kinematic chain (mechanical transmission elements between operating mechanism and making and breaking units)</t>
  </si>
  <si>
    <t>Q0 - Complete unit replacement
Q1 - Component replacement
Q2 - Surface Treatment
Q3 - Others</t>
  </si>
  <si>
    <t>Active part Gapped SiC</t>
  </si>
  <si>
    <t>Q0 - Complete unit replacement
Q1 - Component replacement
Q2 - Surface Treatment
Q3 - Readjustment
Q4 - Cleaning
Q5 - Regreasing
Q6 - Other</t>
  </si>
  <si>
    <t>State owned</t>
  </si>
  <si>
    <t>0…5
5…10
10…15
15…20
25…30
30…40
40…50
50…60
60……</t>
  </si>
  <si>
    <t>Porcelain post insulator</t>
  </si>
  <si>
    <t>Insulating unit</t>
  </si>
  <si>
    <t>Insulating body</t>
  </si>
  <si>
    <t>Glaze</t>
  </si>
  <si>
    <t>End fitting</t>
  </si>
  <si>
    <t>Flange</t>
  </si>
  <si>
    <t>Cement</t>
  </si>
  <si>
    <t>Composite post insulator</t>
  </si>
  <si>
    <t>Mechanically supporting structure</t>
  </si>
  <si>
    <t>Interior (for hollow insulators)</t>
  </si>
  <si>
    <t xml:space="preserve">Ma1 - Does not provide electrical insulation to earth
Ma2 - Does not provide mechanical support
</t>
  </si>
  <si>
    <t xml:space="preserve">Q1 - Replacement
Q2 - Repair
Q3 - Washing
Q4 - Grease or silicone coating
</t>
  </si>
  <si>
    <r>
      <rPr>
        <b/>
        <sz val="9"/>
        <rFont val="Arial"/>
        <family val="2"/>
      </rPr>
      <t>F0 - Electrical stresses</t>
    </r>
    <r>
      <rPr>
        <sz val="9"/>
        <rFont val="Arial"/>
        <family val="2"/>
      </rPr>
      <t xml:space="preserve">
F1 - - - Lightning voltages/currents
F2 - - - Corona
F3 - - - Heat from arc
</t>
    </r>
    <r>
      <rPr>
        <b/>
        <sz val="9"/>
        <rFont val="Arial"/>
        <family val="2"/>
      </rPr>
      <t>G0 - Dielectric stress
H0 - Mechanical stresses</t>
    </r>
    <r>
      <rPr>
        <sz val="9"/>
        <rFont val="Arial"/>
        <family val="2"/>
      </rPr>
      <t xml:space="preserve">
H1 - - -Thermal stress
</t>
    </r>
    <r>
      <rPr>
        <b/>
        <sz val="9"/>
        <rFont val="Arial"/>
        <family val="2"/>
      </rPr>
      <t>I0 - Environmental influence</t>
    </r>
    <r>
      <rPr>
        <sz val="9"/>
        <rFont val="Arial"/>
        <family val="2"/>
      </rPr>
      <t xml:space="preserve">
I1 - - - Rain
I2 - - - Moisture
I3 - - - Dust
I4 - - - UV radiation
I5 - - - Temperature</t>
    </r>
    <r>
      <rPr>
        <b/>
        <sz val="9"/>
        <rFont val="Arial"/>
        <family val="2"/>
      </rPr>
      <t xml:space="preserve">
J0 - Others</t>
    </r>
    <r>
      <rPr>
        <sz val="9"/>
        <rFont val="Arial"/>
        <family val="2"/>
      </rPr>
      <t xml:space="preserve">
</t>
    </r>
  </si>
  <si>
    <t>B4</t>
  </si>
  <si>
    <t>I0, J0</t>
  </si>
  <si>
    <t>R0, R1</t>
  </si>
  <si>
    <t>Q1</t>
  </si>
  <si>
    <t>Active pack</t>
  </si>
  <si>
    <t>Winding (capacitor element)</t>
  </si>
  <si>
    <t>Insulating support</t>
  </si>
  <si>
    <t>External insulation</t>
  </si>
  <si>
    <t>Conductor</t>
  </si>
  <si>
    <t>Copper wire</t>
  </si>
  <si>
    <t>Tank</t>
  </si>
  <si>
    <t>Container</t>
  </si>
  <si>
    <t>Painting</t>
  </si>
  <si>
    <t>Terminal</t>
  </si>
  <si>
    <t>Bushing</t>
  </si>
  <si>
    <t>Top and bottom joint</t>
  </si>
  <si>
    <t>Insulator</t>
  </si>
  <si>
    <t>Top and bottom clamp</t>
  </si>
  <si>
    <t>Bank construction</t>
  </si>
  <si>
    <t>Interconnection</t>
  </si>
  <si>
    <r>
      <rPr>
        <b/>
        <sz val="9"/>
        <rFont val="Arial"/>
        <family val="2"/>
      </rPr>
      <t>F0 - Electrical stresses</t>
    </r>
    <r>
      <rPr>
        <sz val="9"/>
        <rFont val="Arial"/>
        <family val="2"/>
      </rPr>
      <t xml:space="preserve">
F1 - - - Lightning voltages/currents
F2 - - - Corona
F3 - - - Harmonics
</t>
    </r>
    <r>
      <rPr>
        <b/>
        <sz val="9"/>
        <rFont val="Arial"/>
        <family val="2"/>
      </rPr>
      <t>G0 - Dielectric stress
H0 - Mechanical stresses</t>
    </r>
    <r>
      <rPr>
        <sz val="9"/>
        <rFont val="Arial"/>
        <family val="2"/>
      </rPr>
      <t xml:space="preserve">
H1 - - -Thermal stress
</t>
    </r>
    <r>
      <rPr>
        <b/>
        <sz val="9"/>
        <rFont val="Arial"/>
        <family val="2"/>
      </rPr>
      <t>I0 - Environmental influence</t>
    </r>
    <r>
      <rPr>
        <sz val="9"/>
        <rFont val="Arial"/>
        <family val="2"/>
      </rPr>
      <t xml:space="preserve">
I1 - - - Rain
I2 - - - Moisture
I3 - - - Dust
I4 - - - UV radiation
I5 - - - Temperature</t>
    </r>
    <r>
      <rPr>
        <b/>
        <sz val="9"/>
        <rFont val="Arial"/>
        <family val="2"/>
      </rPr>
      <t xml:space="preserve">
J0 - Others</t>
    </r>
    <r>
      <rPr>
        <sz val="9"/>
        <rFont val="Arial"/>
        <family val="2"/>
      </rPr>
      <t xml:space="preserve">
</t>
    </r>
  </si>
  <si>
    <t xml:space="preserve">Ma1 - Does not provide rated capacitance
Ma2 - Does not hold all insulating media
</t>
  </si>
  <si>
    <t>C2</t>
  </si>
  <si>
    <t>R0</t>
  </si>
  <si>
    <t>I0</t>
  </si>
  <si>
    <t>Internal component</t>
  </si>
  <si>
    <t>End terminal, clamping unit</t>
  </si>
  <si>
    <t>Cable and/or wire, clasp</t>
  </si>
  <si>
    <t>A1</t>
  </si>
  <si>
    <t>If YES: Do the manufacturers update this information over the life time</t>
  </si>
  <si>
    <t>If YES: Do you use this for asset management decisions</t>
  </si>
  <si>
    <t>If NOT, would you like to receive it</t>
  </si>
  <si>
    <t>Multiple choice</t>
  </si>
  <si>
    <t xml:space="preserve">Earthed metal tank or enclosure </t>
  </si>
  <si>
    <t>Bushing (internal tube)</t>
  </si>
  <si>
    <t>Spacer or any other rigid HV internal insulation</t>
  </si>
  <si>
    <t xml:space="preserve">Primary winding </t>
  </si>
  <si>
    <t>Capacitors in CVT</t>
  </si>
  <si>
    <t>Sealing (e.g. gaskets and O-rings)</t>
  </si>
  <si>
    <t>Primary part at optical IT (e.g. sensing device, polarizing element)</t>
  </si>
  <si>
    <t>Internal component in secondary part</t>
  </si>
  <si>
    <t xml:space="preserve">Secondary winding </t>
  </si>
  <si>
    <t>Secondary winding insulation</t>
  </si>
  <si>
    <t>Shielding of secondary winding</t>
  </si>
  <si>
    <t>Internal earthing connections and bushings</t>
  </si>
  <si>
    <t>Internal damping circuits components</t>
  </si>
  <si>
    <t>Secondary reconnection taps</t>
  </si>
  <si>
    <t>Optical device in optical IT (e.g. LED, SLD, photo-diode, polarizing element, sensing device)</t>
  </si>
  <si>
    <t>Electrical circuit at optical IT</t>
  </si>
  <si>
    <t xml:space="preserve">External (air insulated) accessory </t>
  </si>
  <si>
    <t>Terminal board</t>
  </si>
  <si>
    <t>External earthing</t>
  </si>
  <si>
    <t>Pressure (density) monitoring device</t>
  </si>
  <si>
    <t>Pipes and sealing for pressure (density) monitoring device</t>
  </si>
  <si>
    <t>High frequency equipment protection components</t>
  </si>
  <si>
    <t>Monitoring devices other than pressure and density (e.g. free gas detection monitoring, etc.)</t>
  </si>
  <si>
    <r>
      <rPr>
        <b/>
        <sz val="9"/>
        <rFont val="Arial"/>
        <family val="2"/>
      </rPr>
      <t>F0 - Electrical stresses</t>
    </r>
    <r>
      <rPr>
        <sz val="9"/>
        <rFont val="Arial"/>
        <family val="2"/>
      </rPr>
      <t xml:space="preserve">
F1 - - - Lightning voltages/currents
F2 - - - Switching voltages/currents
</t>
    </r>
    <r>
      <rPr>
        <b/>
        <sz val="9"/>
        <rFont val="Arial"/>
        <family val="2"/>
      </rPr>
      <t>G0 - Dielectric stress
H0 - Mechanical stresses</t>
    </r>
    <r>
      <rPr>
        <sz val="9"/>
        <rFont val="Arial"/>
        <family val="2"/>
      </rPr>
      <t xml:space="preserve">
H1 - - - Pressure
H2 - - -Thermal stress
</t>
    </r>
    <r>
      <rPr>
        <b/>
        <sz val="9"/>
        <rFont val="Arial"/>
        <family val="2"/>
      </rPr>
      <t>I1 - Environmental influence</t>
    </r>
    <r>
      <rPr>
        <sz val="9"/>
        <rFont val="Arial"/>
        <family val="2"/>
      </rPr>
      <t xml:space="preserve">
I2 - - - Rain
I3 - - - Moisture
I4 - - - Dust
I5 - - - UV radiation</t>
    </r>
    <r>
      <rPr>
        <b/>
        <sz val="9"/>
        <rFont val="Arial"/>
        <family val="2"/>
      </rPr>
      <t xml:space="preserve">
</t>
    </r>
    <r>
      <rPr>
        <sz val="9"/>
        <rFont val="Arial"/>
        <family val="2"/>
      </rPr>
      <t>I6 - - - Temperature</t>
    </r>
    <r>
      <rPr>
        <b/>
        <sz val="9"/>
        <rFont val="Arial"/>
        <family val="2"/>
      </rPr>
      <t xml:space="preserve">
J0 - Others</t>
    </r>
    <r>
      <rPr>
        <sz val="9"/>
        <rFont val="Arial"/>
        <family val="2"/>
      </rPr>
      <t xml:space="preserve">
</t>
    </r>
  </si>
  <si>
    <t>Arcing contacts</t>
  </si>
  <si>
    <t>Arc chamber, arc control device</t>
  </si>
  <si>
    <t>External Bushing, (porcelain)</t>
  </si>
  <si>
    <t>Metal Enclosure (Bulk oil)</t>
  </si>
  <si>
    <t>Oil media</t>
  </si>
  <si>
    <t>Support &amp; rotating insulators (Min oil)</t>
  </si>
  <si>
    <t>Please specify</t>
  </si>
  <si>
    <t>Coil/plunger - please specify</t>
  </si>
  <si>
    <t>Electrical components</t>
  </si>
  <si>
    <t>Relays, contactors, thermostats, fuses,  wiring, other - please specify</t>
  </si>
  <si>
    <t>Heaters &amp; thermostats</t>
  </si>
  <si>
    <t>Seal packing, O-ring</t>
  </si>
  <si>
    <t>other</t>
  </si>
  <si>
    <t>Piston, cylinder</t>
  </si>
  <si>
    <t>Other - please specify</t>
  </si>
  <si>
    <t>Lubrication, Grease</t>
  </si>
  <si>
    <t>Seal</t>
  </si>
  <si>
    <t>Do you RECEIVE an expected technical life time from manufacturer?</t>
  </si>
  <si>
    <r>
      <t xml:space="preserve">For your organisation which of the following </t>
    </r>
    <r>
      <rPr>
        <b/>
        <sz val="11"/>
        <color indexed="8"/>
        <rFont val="Arial"/>
        <family val="2"/>
      </rPr>
      <t>factors</t>
    </r>
    <r>
      <rPr>
        <sz val="11"/>
        <color indexed="8"/>
        <rFont val="Arial"/>
        <family val="2"/>
      </rPr>
      <t xml:space="preserve"> have influenced ageing phenomenon?</t>
    </r>
  </si>
  <si>
    <r>
      <t xml:space="preserve">As a consequence of ageing, what </t>
    </r>
    <r>
      <rPr>
        <b/>
        <sz val="11"/>
        <color indexed="8"/>
        <rFont val="Arial"/>
        <family val="2"/>
      </rPr>
      <t>failure modes</t>
    </r>
    <r>
      <rPr>
        <sz val="11"/>
        <color indexed="8"/>
        <rFont val="Arial"/>
        <family val="2"/>
      </rPr>
      <t xml:space="preserve"> has your organisation experienced?</t>
    </r>
  </si>
  <si>
    <t>H2</t>
  </si>
  <si>
    <t>D02</t>
  </si>
  <si>
    <t>Description of residual life calculation</t>
  </si>
  <si>
    <t>none</t>
  </si>
  <si>
    <t>via international organization (please specify below)</t>
  </si>
  <si>
    <t>other (please specify below)</t>
  </si>
  <si>
    <t>How the condition data about equipment is evaluated?</t>
  </si>
  <si>
    <t>periodical analysis</t>
  </si>
  <si>
    <t>Strategies applied to manage ageing equipment</t>
  </si>
  <si>
    <t>What is the output of the evaluation?</t>
  </si>
  <si>
    <t>to develop something new</t>
  </si>
  <si>
    <t xml:space="preserve">Filling the general information cards </t>
  </si>
  <si>
    <t xml:space="preserve">Filling the ageing cards </t>
  </si>
  <si>
    <t>capacitor element</t>
  </si>
  <si>
    <t>device consisting essentially of two electrodes separated by a dielectric</t>
  </si>
  <si>
    <t>capacitor unit</t>
  </si>
  <si>
    <t>capacitor bank</t>
  </si>
  <si>
    <t>number of capacitor units connected so as to act together</t>
  </si>
  <si>
    <t>capacitor installation</t>
  </si>
  <si>
    <t>one or more capacitor banks and their accessories</t>
  </si>
  <si>
    <r>
      <t xml:space="preserve">As a consequence of ageing of shunt capacitors, what </t>
    </r>
    <r>
      <rPr>
        <b/>
        <sz val="11"/>
        <color indexed="8"/>
        <rFont val="Arial"/>
        <family val="2"/>
      </rPr>
      <t>failure modes</t>
    </r>
    <r>
      <rPr>
        <sz val="11"/>
        <color indexed="8"/>
        <rFont val="Arial"/>
        <family val="2"/>
      </rPr>
      <t xml:space="preserve"> has your organisation experienced?</t>
    </r>
  </si>
  <si>
    <t>60 …</t>
  </si>
  <si>
    <t>Definition</t>
  </si>
  <si>
    <t>CB</t>
  </si>
  <si>
    <t xml:space="preserve">DS </t>
  </si>
  <si>
    <t>CAP</t>
  </si>
  <si>
    <t>PI</t>
  </si>
  <si>
    <t>Napetova trida</t>
  </si>
  <si>
    <t>Rated voltage classes</t>
  </si>
  <si>
    <t>Classes de tension assignée</t>
  </si>
  <si>
    <t>Klasse der Bemessungs-Spannung</t>
  </si>
  <si>
    <t>定格電圧分類</t>
  </si>
  <si>
    <t>Merkespenninger</t>
  </si>
  <si>
    <t>Klasy napięcia znamionowego</t>
  </si>
  <si>
    <t>Clases de tensión asignada</t>
  </si>
  <si>
    <t>Nazivna naponska klasa</t>
  </si>
  <si>
    <t>Clasele de tensiune nominala</t>
  </si>
  <si>
    <t>X</t>
  </si>
  <si>
    <t xml:space="preserve">Jmenovite napeti zarizeni (= nejvyssi provozovaci napeti site, pro nez je zarizeni urceno /stitkova hodnota zarizeni) </t>
  </si>
  <si>
    <t xml:space="preserve">Rated voltage of the equipment. (The rated voltage indicates the upper limit of the highest voltage of systems for which the switchgear and controlgear is intended / the nameplate value) </t>
  </si>
  <si>
    <t xml:space="preserve">Tension assignée de l'équipement (la tension assignée indique la limite supérieure de la tension la plus élevée du système pour lesquels le matériel est prévu/ valeur indiquée sur la plaque signalétique) </t>
  </si>
  <si>
    <t>Bemessungs-Spannung des Gerätes (Die Bemessungsspannung indiziert das obere Limit der Systemspannung für welche das Schaltgerät/Steuerungsgerät ausgelegt ist / Angabe auf dem Leistungsschild)</t>
  </si>
  <si>
    <t>機器の定格電圧（定格電圧は、その開閉機器のシステム最高電圧や銘板記載の値を意味します。）</t>
  </si>
  <si>
    <t>Utstyrets merkespenning.  (Merkespenningen angir den øvre grense for den høyeste spenningen til systemer bryteren og kontrollutstyrer er tenkt for / merkeskiltverdien)</t>
  </si>
  <si>
    <t>Napięcie znamionowe aparatu (The rated voltage indicates the upper limit of the highest voltage of systems for which the switchgear and controlgear is intended / the nameplate value)</t>
  </si>
  <si>
    <t>Clase de tensión asignada del equipo (La tensión asignada indica el límite superior de la tensión más alta de los sistemas para el cual la aparamenta esta prevista / valor de la placa)</t>
  </si>
  <si>
    <t>Nazivni napon opreme (Nazivni napon pokazuje gornju granicu najvišeg pogonskog napona za koji je postrojenje namjenjeno / podatak na natpisnoj pločici)</t>
  </si>
  <si>
    <t>Tensiunea nominala a echipamentului. (Tensiunea nominala este limita superioara a celei mai inalte tensiuni a sistemului pentru care este proiectat echipamentul de comutatie si control / valoarea de pe placuta.)</t>
  </si>
  <si>
    <t xml:space="preserve">Trida 1 :  60&lt;= Un&lt;100 kV </t>
  </si>
  <si>
    <t xml:space="preserve">Class 1 :  60&lt;= Un&lt;100 kV </t>
  </si>
  <si>
    <t xml:space="preserve">Classe 1 :  60&lt;= Un&lt;100 kV </t>
  </si>
  <si>
    <t xml:space="preserve">Klasse 1 :  60&lt;= Un&lt;100 kV </t>
  </si>
  <si>
    <t xml:space="preserve">クラス 1 :  60&lt;= Un&lt;100 kV </t>
  </si>
  <si>
    <t xml:space="preserve">Klasa 1 :  60&lt;= Un&lt;100 kV </t>
  </si>
  <si>
    <t>Clase 1:   60&lt;= Un&lt;100 kV</t>
  </si>
  <si>
    <t xml:space="preserve">Clasa 1 :  60&lt;= Un&lt;100 kV </t>
  </si>
  <si>
    <t xml:space="preserve">Trida 2 : 100&lt;= Un&lt;200 kV </t>
  </si>
  <si>
    <t xml:space="preserve">Class 2 : 100&lt;= Un&lt;200 kV </t>
  </si>
  <si>
    <t xml:space="preserve">Classe 2 : 100&lt;= Un&lt;200 kV </t>
  </si>
  <si>
    <t xml:space="preserve">Klasse 2 : 100&lt;= Un&lt;200 kV </t>
  </si>
  <si>
    <t xml:space="preserve">クラス 2 : 100&lt;= Un&lt;200 kV </t>
  </si>
  <si>
    <t xml:space="preserve">Klasa 2 : 100&lt;= Un&lt;200 kV </t>
  </si>
  <si>
    <t xml:space="preserve">Clase 2: 100&lt;= Un&lt;200 kV </t>
  </si>
  <si>
    <t xml:space="preserve">Clasa 2 : 100&lt;= Un&lt;200 kV </t>
  </si>
  <si>
    <t xml:space="preserve">Trida 3 : 200&lt;= Un&lt;300 kV </t>
  </si>
  <si>
    <t xml:space="preserve">Class 3 : 200&lt;= Un&lt;300 kV </t>
  </si>
  <si>
    <t xml:space="preserve">Classe 3 : 200&lt;= Un&lt;300 kV </t>
  </si>
  <si>
    <t xml:space="preserve">Klasse 3 : 200&lt;= Un&lt;300 kV </t>
  </si>
  <si>
    <t xml:space="preserve">クラス 3 : 200&lt;= Un&lt;300 kV </t>
  </si>
  <si>
    <t xml:space="preserve">Klasa 3 : 200&lt;= Un&lt;300 kV </t>
  </si>
  <si>
    <t>Clase 3: 200&lt;= Un&lt;300 kV</t>
  </si>
  <si>
    <t xml:space="preserve">Clasa 3 : 200&lt;= Un&lt;300 kV </t>
  </si>
  <si>
    <t xml:space="preserve">Trida 4 : 300&lt;= Un&lt;500 kV </t>
  </si>
  <si>
    <t xml:space="preserve">Class 4 : 300&lt;= Un&lt;500 kV </t>
  </si>
  <si>
    <t xml:space="preserve">Classe 4 : 300&lt;= Un&lt;500 kV </t>
  </si>
  <si>
    <t xml:space="preserve">Klasse 4 : 300&lt;= Un&lt;500 kV </t>
  </si>
  <si>
    <t xml:space="preserve">クラス 4 : 300&lt;= Un&lt;500 kV </t>
  </si>
  <si>
    <t xml:space="preserve">Klasa 4 : 300&lt;= Un&lt;500 kV </t>
  </si>
  <si>
    <t>Clase 4: 300&lt;= Un&lt;500 kV</t>
  </si>
  <si>
    <t xml:space="preserve">Clasa 4 : 300&lt;= Un&lt;500 kV </t>
  </si>
  <si>
    <t xml:space="preserve">Trida 5 : 500&lt;= Un&lt;700 kV </t>
  </si>
  <si>
    <t xml:space="preserve">Class 5 : 500&lt;= Un&lt;700 kV </t>
  </si>
  <si>
    <t xml:space="preserve">Classe 5 : 500&lt;= Un&lt;700 kV </t>
  </si>
  <si>
    <t xml:space="preserve">Klasse 5 : 500&lt;= Un&lt;700 kV </t>
  </si>
  <si>
    <t xml:space="preserve">クラス 5 : 500&lt;= Un&lt;700 kV </t>
  </si>
  <si>
    <t xml:space="preserve">Klasa 5 : 500&lt;= Un&lt;700 kV </t>
  </si>
  <si>
    <t xml:space="preserve">Clase 5: 500&lt;= Un&lt;700 kV </t>
  </si>
  <si>
    <t xml:space="preserve">Clasa 5 : 500&lt;= Un&lt;700 kV </t>
  </si>
  <si>
    <t xml:space="preserve">Trida 6 :           Un&gt;=700 kV </t>
  </si>
  <si>
    <t xml:space="preserve">Class 6 :           Un&gt;=700 kV </t>
  </si>
  <si>
    <t xml:space="preserve">Classe 6 :           Un&gt;=700 kV </t>
  </si>
  <si>
    <t xml:space="preserve">Klasse 6 :           Un&gt;=700 kV </t>
  </si>
  <si>
    <t xml:space="preserve">クラス 6 :           Un&gt;=700 kV </t>
  </si>
  <si>
    <t xml:space="preserve">Klasa 6 :           Un&gt;=700 kV </t>
  </si>
  <si>
    <t xml:space="preserve">Clase 6:           Un&gt;700 kV </t>
  </si>
  <si>
    <t xml:space="preserve">Clasa 6 :           Un&gt;=700 kV </t>
  </si>
  <si>
    <t>Poznamka pro Japonsko</t>
  </si>
  <si>
    <t xml:space="preserve">Note for utilities in Japan: </t>
  </si>
  <si>
    <t xml:space="preserve">Note pour le Japon : </t>
  </si>
  <si>
    <t>Anmerkung für Japan:</t>
  </si>
  <si>
    <t>＊（注）日本ユーザーへの特記事項</t>
  </si>
  <si>
    <t>NB! Japanske everk:</t>
  </si>
  <si>
    <t>Uwaga dla przedsiębiorstw w Japonii:</t>
  </si>
  <si>
    <t>Nota para las compañias de Japón:</t>
  </si>
  <si>
    <t>Napomena za korisnike u Japanu:</t>
  </si>
  <si>
    <t>Nota pentru utilitatile din Japonia:</t>
  </si>
  <si>
    <t>Napetova trida 2 obsahuje i zarizeni JEC s jm. napetim 204 kV.</t>
  </si>
  <si>
    <t>The voltage class 2 includes the JEC rated voltage level of 204 kV.</t>
  </si>
  <si>
    <t>La classe 2 de tension inclut le niveau de tension assignée par JEC de 204kV</t>
  </si>
  <si>
    <t>Die Klasse 2 beinhaltet den JEC Bemessungs-Spannungslevel 204kV</t>
  </si>
  <si>
    <t>定格電圧クラス 2 は、JEC規定の204kVクラスを含みます。</t>
  </si>
  <si>
    <t>Spenningsklasse 2 inkluderer JEC merkespenning 204 kV</t>
  </si>
  <si>
    <t>Klasa 2 napięcia obejmuje znamionowy poziom napięcia 204 zgodny z JEC</t>
  </si>
  <si>
    <t>La clase de tensión 2, incluye el nivel de tensión 204 kV</t>
  </si>
  <si>
    <t>Naponska klasa 2 uključuje JEC nazivni napon 204 kV</t>
  </si>
  <si>
    <t>Clasa de tensiune nominala 2 include nivelul de tensiune 204kV.</t>
  </si>
  <si>
    <t>1.4</t>
  </si>
  <si>
    <t>Konvencni rozvodne zarizeni (AIS)</t>
  </si>
  <si>
    <t>AIS</t>
  </si>
  <si>
    <t xml:space="preserve">Konvencni (vzduchem izolovane) rozvodne zarizeni (AIS) </t>
  </si>
  <si>
    <t xml:space="preserve">Air Insulated Switchgear </t>
  </si>
  <si>
    <t xml:space="preserve">Isolé dans l'air </t>
  </si>
  <si>
    <t>Luftisolierte Schaltanlage</t>
  </si>
  <si>
    <t>気中絶縁開閉装置</t>
  </si>
  <si>
    <t>Luftisolerte anlegg</t>
  </si>
  <si>
    <t>Rozdzielnica (Rozdzielnia) w Izolacji Powietrznej</t>
  </si>
  <si>
    <t>Aparamenta de aislamiento aire</t>
  </si>
  <si>
    <t>Zrakom izolirano postrojenje</t>
  </si>
  <si>
    <t>Echipament de comutatie (aparataj electric) izolat in aer (Air Insulated Switchgear)</t>
  </si>
  <si>
    <t>je rozvodne zarizeni, jehoz pole jsou vyrobena zcela z komponentu technologie s izolaci vzduchem.</t>
  </si>
  <si>
    <t>Switchgear in the bays of which are fully made from AIS technology components.</t>
  </si>
  <si>
    <t>Appareillage d'une travée dont tous les composants sont entièrement réalisés en technologie AIS.</t>
  </si>
  <si>
    <t xml:space="preserve">Schaltanlage, die nur aus luftisolierten Komponenten besteht </t>
  </si>
  <si>
    <t>気中絶縁技術に基づいて製作された機器を適用した回線の開閉装置。</t>
  </si>
  <si>
    <t>Brytere i felt som er laget av luftisolerte komponenter.</t>
  </si>
  <si>
    <t>Rozdzielnia której pola są całkowicie wykonane z elementów w technologii AIS</t>
  </si>
  <si>
    <t>Aparamenta totalmente construida por componentes de tecnología convencional.</t>
  </si>
  <si>
    <t>Postrojenje čija su sva polja napravljena od komponenata AIS tehnologije</t>
  </si>
  <si>
    <t>Echipament de comutatie in celulele care sunt in intregime formate din componente in tehnologie AIS.</t>
  </si>
  <si>
    <t>Pozn. 1 : Komponenty technologie s izolaci vzduchem jsou charakterizovany vnejsi izolaci tvorenou vzduchem a vnitrni izolaci tvorenou vzduchem, SF6, pevnou nebo kapalnou izolaci a porcelanovymi nebo kompozitnimi izolatory pod napetim nebo zadnymi pouzdry</t>
  </si>
  <si>
    <t>Note 1: AIS technology components are characterized by external air insulation, internal air, SF6, liquid or solid insulation, and by live porcelain or composite insulators or no enclosure.</t>
  </si>
  <si>
    <t>Note 1 : Les composants de technologie d'AIS sont caractérisés par l'isolation externe dans l'air, en interne, le SF6 ou un isolant liquide ou solide , et par des enveloppes en porcelaine ou en matériaux isolants composites ou pas d'enveloppe.</t>
  </si>
  <si>
    <t>Anmerkung 1:Komponenten in AIS Technologie weisen als äußere Isolation Luft, als innere Isolation Luft oder SF6 oder Flüssig- oder Feststoffe auf. Ferner haben sie Isolatoren aus Porzellan, Verbundwerkstoffen oder gar kein Gehäuse.</t>
  </si>
  <si>
    <t>注 1: 気中絶縁技術に基づいて製作された機器とは、充電部外部が気中絶縁（内部は空気、SF6ガス、液体、気体などの絶縁媒体）の機器または、磁器碍管、複合碍管や接地された金属容器を使用していない機器を意味します。</t>
  </si>
  <si>
    <t>Note 1: AIS komponenter er karakterisert ved at de har luft som utvendig isolasjon og innvendig luft, SF6, væske eller fast isolasjon, og ved at de har porselen eller komposittisolator og ingen kapsling.</t>
  </si>
  <si>
    <t>Uwaga 1: Elementy techonologii AIS charakteryzują się zewnętrzną izolacją powietrzną, wewnętrzną izolacją powietrzną, SF6, ciekłą, stałą, i izolatorami porcelanowymi lub kompozytowymi między częściami pod napięciem lub brakiem obudowy.</t>
  </si>
  <si>
    <t>Nota 1: Componentes de tecnología AIS están caracterizado por aislamiento externo de aire, interno de aire, SF6, liquido o sólido y porcelana viva, aisladores de composite o sin envolvente.</t>
  </si>
  <si>
    <t>Napomena 1: AIS komponente su karakterizirane s vanjskom izolacijom zrak, unutrašnjom izolacijom zrak, SF6, tekućina ili kruta izolacija, sa porculanskim ili kompozitnim izolatorima i sa ili bez kučišta</t>
  </si>
  <si>
    <t>Nota 1: Componentele in tehnologia AIS sunt caracterizate prin izolatia exterioara in aer, interioara in aer, SF6, izolatie lichida sau solida si prin portelan sau izolatori compozit sau fara carcasa.</t>
  </si>
  <si>
    <t xml:space="preserve">Pozn. 2 : V hybridnich rozvodnych zarizenich (zarizenich, jejichz pole jsou tvorena z komponentu technologie s izolaci vzduchem a z komponentu zapouzdrene technologie), prosim, vztahnete odpoved ke konvecnimu (AIS) nebo zapouzdrenemu (ZRZ) rozvodnemu zarizeni v zavislosti na konstrukci komponenty, o niz referujete. </t>
  </si>
  <si>
    <t xml:space="preserve">Note 2: In hybrid switchgear (switchgear the bays of which are made from a mix of GIS and AIS technology components), please refer to AIS or GIS in dependence of specific design of the referred component. </t>
  </si>
  <si>
    <t xml:space="preserve">Note 2 : Dans l'appareillage hybride (la travée est constituée d'un mélange de composants de technologie GIS et AIS), se référer SVP aux définitions AIS et GIS en fonction de la conception spécifique du composant considéré. </t>
  </si>
  <si>
    <t>Anmerkung 2: Bei Hybridanlagen (Anlagen bei denen die Felder aus einem Mix von Komponenten in AIS- oder GIS-Technologie verwendet werden) beziehen Sie sich bitte je nach Art der betrachteten Komponente auf GIS oder AIS.</t>
  </si>
  <si>
    <t>注 2 : H-GIS機器 (GIS機器とAIS機器が複合化された回線の機器)に関しては、対象機器の構造によってGISかAISを選択して下さい。</t>
  </si>
  <si>
    <t>Note 2 : I hybride bryteranlegg (brytere i felt bestående av en kombinasjon av GIS og AIS teknologi), avgjør designen for den aktuelle komponenten om dette faller under GIS eller AIS teknologi. Hybride anlegg er svært sjeldne i Norge.</t>
  </si>
  <si>
    <t>Uwaga 2: W przypadku rozdzielnic hybrydowych ( rozdzielnic których pola są wykonane z elementów w technologii GIS i AIS), prosimy odnosić się do AIS lub GIS w zależności od określonego rozwiązania stosownego elementu.</t>
  </si>
  <si>
    <t>Nota 2 : En la aparamenta híbrida (la aparamenta de las posiciones estan construidas por una mezcla componentes de tecnología GIS y componentes de tecnología AIS), por favor refierase a AIS o GIS en función del diseño específico de dicho componente.</t>
  </si>
  <si>
    <t>Napomena 2: U hibridnim postrojenjima (postrojenja kod kojih polja sadrže mješavinu GIS i AIS komponenata), molim vas pogledajte definicije AIS i GIS za specifične komponente</t>
  </si>
  <si>
    <t xml:space="preserve">Nota 2: La echipamentele de comutatie (echipamentele electrice) hibrid (in celulele formate din componente mixte, in tehnologie GIS si AIS), va rugam sa va referiti la AIS sau GIS in dependenta cu conceptia specifica a componentei referite. </t>
  </si>
  <si>
    <t>Note:</t>
  </si>
  <si>
    <t>Anmerkung:</t>
  </si>
  <si>
    <t>Napomena:</t>
  </si>
  <si>
    <t>Nota:</t>
  </si>
  <si>
    <t>1.6</t>
  </si>
  <si>
    <t>Klasifikace poruchy/zavady</t>
  </si>
  <si>
    <t>Failure mode</t>
  </si>
  <si>
    <t>Mode de défaillance</t>
  </si>
  <si>
    <t>Merkmale des Fehlers</t>
  </si>
  <si>
    <t>故障分類</t>
  </si>
  <si>
    <t>Feiltype</t>
  </si>
  <si>
    <t>Tryb uszkodzenia</t>
  </si>
  <si>
    <t>Tipo de Fallo</t>
  </si>
  <si>
    <t>Tip kvara</t>
  </si>
  <si>
    <t>Mod de defectare</t>
  </si>
  <si>
    <t xml:space="preserve">Tato klasifikace popisuje zakladni funkce zarizeni, ktere zarizeni jiz neni schopno plnit (klasifikace poruchy) nebo je schopno plnit s urcitymi omezenimi (klasifikace zavady) </t>
  </si>
  <si>
    <t xml:space="preserve">Failure mode describes a basic function of the equipment which the equipment is not able to meet (at major failure mode) or is able to meet with certain restrictions (minor failure mode). </t>
  </si>
  <si>
    <t xml:space="preserve">Le mode de défaillance décrit qu'une fonction de base que l'appareillage n'est plus capable de satisfaire (mode de défaillance principal) ou on peut rencontrer certaines restrictions (mode de défaillance mineur). </t>
  </si>
  <si>
    <t>Das Fehlermerkmal beschreibt eine wesentliche Funktion eines Gerätes, die im Fehlerfall nicht (beim wesentlichen Ausfall) oder nur eingeschränkt (beim geringfügigen Ausfall) erfüllt werden konnte.</t>
  </si>
  <si>
    <t>故障モードは機器の基本機能を示すものである。ただし、故障モードで示す基本機能とは、正常な状態では直面しないような機能（重故障の場合）もしくはある制約の元で機器が直面する可能性を持つ機能（軽故障の場合）を表わす。</t>
  </si>
  <si>
    <t>Feiltype angir en grunnleggende funksjon/oppgave til utstyret som utstyret ikke er i stand til å gjennomføre (alvorlig feil / "major failure") eller kan gjennomføre med visse begrensninger (mindre alvorlig feil / "minor failure").</t>
  </si>
  <si>
    <t xml:space="preserve">Tryb uszkodzenia opisuje podstawową funkcję urządzenia (aparatu), której urządzenie to nie jest w stanie spełniać (w przypadku trybu znacznego uszkodzenia) lub jest zdolne spełniać z pewnymi ograniczeniami (tryb uszkodzenia nieznacznego) </t>
  </si>
  <si>
    <t>Tipo de fallo describe una funcion basica del equipo. El equipo no es capaz de funcionar (tipo de fallo mayor) o es capaz de funcionar con ciertas restricciones (tipo de fallo menor)</t>
  </si>
  <si>
    <t>Tip kvara opisuje funkciju koju oprema ne može postići (veliki kvar) ili može postići uz odgovarajuća ograničenja (mali kvar).</t>
  </si>
  <si>
    <t>Modul de defectare descrie o functie a echipamentului pe care acesta nu este capabil s-o indeplineasca (la modul de defectare majora) sau este capabil s-o indeplineasca cu anumite restrictii (la modul de defectare minora).</t>
  </si>
  <si>
    <t xml:space="preserve">Poznamka : Zakladni funkce zarizeni vvn nebo zvn jsou obvykle nasledujici : </t>
  </si>
  <si>
    <t xml:space="preserve">NOTE: Basic functions of HV equipment are usually the following: </t>
  </si>
  <si>
    <t xml:space="preserve">NOTE : Les fonctions de base de l'appareillage HT sont habituellement les suivantes : </t>
  </si>
  <si>
    <t>Anmerkung: Wesentliche Funktionen von Hochspannungsgeräten sind im allgemeinen:</t>
  </si>
  <si>
    <t>注記：高電圧機器の基本機能は、通常、以下のように示されます。</t>
  </si>
  <si>
    <t>NOTE: De grunnleggende funksjonene til høyspenningskomponenter er vanligvis de følgende:</t>
  </si>
  <si>
    <t>UWAGA: Podstwowe funkcje urządzeń (aparatów) WN są zwykle następujące:</t>
  </si>
  <si>
    <t>Nota: Las funciones básicas de un equipo de alta tensión son normalmente las siguientes:</t>
  </si>
  <si>
    <t>Napomena: Glavna funkcija VN opreme je slijedeća:</t>
  </si>
  <si>
    <t>NOTA: functiile de baza ale echipamentului de IT sunt de obicei urmatoarele:</t>
  </si>
  <si>
    <t>provadeni pozadovane spinaci operace (u spinacu), vcetne neprovedeni operace neni-li tato pozadovana</t>
  </si>
  <si>
    <t>to perform desired switching operations (at switching equipment), including not operating when not required/controlled,</t>
  </si>
  <si>
    <t>Exécuter une manœuvre désirée de commutation (équipement de commutation), y compris la stabilité alors qu'une manœuvre et requise ou pas contrôlée</t>
  </si>
  <si>
    <t>das Ausführen von Schaltungen (bei Schaltgeräten), einschließlich das Nichtschalten wenn nicht gewünscht/angesteuert.</t>
  </si>
  <si>
    <t xml:space="preserve">（１）開閉機器において、所要の開閉操作性能を持つこと。制御指令がない場合に操作しないことも性能の一部とみなす。 </t>
  </si>
  <si>
    <t xml:space="preserve">å koble (for brytere), inkludere det å ikke koble når det ikke bes om det </t>
  </si>
  <si>
    <t>wykonywanie wymaganych operacji łączeniowych (aparatura łączeniowa) włącznie z brakiem działania, kiedy nie jest ono wymagane,</t>
  </si>
  <si>
    <t>desarrollar operaciónes de interrupción (en equipos de interrupción), incluyendo la no operación cuando no requiera,</t>
  </si>
  <si>
    <t>provedba sklopnih operacija (na sklopnim aparatima), uključujući i mirovanje kada se ne traži sklapanje,</t>
  </si>
  <si>
    <t>sa indeplineasca functiile de comutatie cerute (la echipamentele de comutatie), incluzand sa nu lucreze cand nu se cere / nu este controlat;</t>
  </si>
  <si>
    <t>poskytovani vysokonapetove nebo nizkonapetove izolace</t>
  </si>
  <si>
    <t xml:space="preserve">to provide HV and low voltage insulation, </t>
  </si>
  <si>
    <t xml:space="preserve">Assurer l'isolement HT et BT </t>
  </si>
  <si>
    <t>die Sicherstellung von Hoch- oder Niederspannungsisolation</t>
  </si>
  <si>
    <t>（２）高電圧、低電圧絶縁性能を有する。</t>
  </si>
  <si>
    <t xml:space="preserve">å sørge for elektrisk isolasjon (både for høyspenning og for lavspenning) </t>
  </si>
  <si>
    <t>zapewnienie izolacji WN i niskiego napięcia</t>
  </si>
  <si>
    <t>suministrar alta tensión y baja tensión de aislamiento</t>
  </si>
  <si>
    <t>osiguravanje VN i niskonaponske izolacije,</t>
  </si>
  <si>
    <t>sa furnizeze izolatia de IT sau JT;</t>
  </si>
  <si>
    <t>poskytovani/prijimani singnalut pro/od pripojenych systemu (systemy ochran, ridici systemy, merici systemy, pomocne a napajeci systemy)</t>
  </si>
  <si>
    <t>to provide and accept signals to and from connected systems (protection systems, control systems, metering systems, auxiliary and supply systems),</t>
  </si>
  <si>
    <t>Fournir et recevoir les signaux des systèmes associés (systèmes de protection, systèmes de commande, systèmes de mesure, auxiliaire et circuits d'alimentation),</t>
  </si>
  <si>
    <t>das zur Verfügung stellen und Verarbeiten von Signalen für/von angeschlossenen Systemen (Schutzsystem, Anlagensteuerung, Meßsystem, Hilfs- und Versorgungssysteme)</t>
  </si>
  <si>
    <t>（３）接続されているシステムとの送受信機能を持つこと。（システムとは、保護用システム、制御用システム、測定用システム、補器用システムや電源システムを表わす。）</t>
  </si>
  <si>
    <t>å gi og motta signaler fra tilkoblede systemer (vern, kontrollanlegg, målesystemer, etc.)</t>
  </si>
  <si>
    <t>dostarczanie i odbieranie sygnałów do i z przyłączonych układów (układów zabezpieczeń, układów sterowania, układów pomiarowych, układów pomocniczych i zasilania)</t>
  </si>
  <si>
    <t>suministrar y aceptar señales para y de sistemas conectados (potecciones, sistemas de control, sistemas de medida, sistemas auxiliares y de abastecimiento),</t>
  </si>
  <si>
    <t>osiguravanje i prihvaćanje signala priključenih sistema (sistema zaštite, kontrolnog sistema, mjernog sistema, pomoćnog i sistema napajanja),</t>
  </si>
  <si>
    <t>sa furnizeze si sa accepte semnale la si de la sistemele conectate (sistemele de protectie, control, masura, auxiliare si de alimentare);</t>
  </si>
  <si>
    <t>provadeni samokontroly (monitorovaci funkce, jsou-li soucasti zarizeni)</t>
  </si>
  <si>
    <t>to provide self-checking (monitoring functions if they are implemented).</t>
  </si>
  <si>
    <t>Assurer l'autocontrôle des fonctions de surveillance si elles sont mises en oeuvre.</t>
  </si>
  <si>
    <t>das Ausführen einer Selbstprüfung ( Monitoring Funktion sofern vorhanden)</t>
  </si>
  <si>
    <t>（４）自己監視機能を持つこと。（監視装置が適用されている場合。）</t>
  </si>
  <si>
    <t>å forta selvkontroll (dersom overvåkingsutstyr er montert)</t>
  </si>
  <si>
    <t>zapewnienie samo-sprawdzania (funkcje monitorowania, jeżeli dany aparat jest w wyposażony w urządzenia do monitoringu)</t>
  </si>
  <si>
    <t>suministrar autocomprobación (funciones de monitorización si estan implementadas)</t>
  </si>
  <si>
    <t>osiguravanje samo kontrole (sistem nadgledanja ako je ugrađen).</t>
  </si>
  <si>
    <t>sa furnizeze autocontrol (functii de monitorizare, daca acestea sunt implementate).</t>
  </si>
  <si>
    <t>1.7</t>
  </si>
  <si>
    <t>Udalost (porucha nebo zavada)</t>
  </si>
  <si>
    <t xml:space="preserve">Défaillance </t>
  </si>
  <si>
    <t>故障</t>
  </si>
  <si>
    <t>Uszkodzenie</t>
  </si>
  <si>
    <t xml:space="preserve">Nedostatek ve schopnosti zarizeni plnit pozadovanou funkci nebo funkce </t>
  </si>
  <si>
    <t xml:space="preserve">Lack of performance by an item of its required function or functions. </t>
  </si>
  <si>
    <t xml:space="preserve">Défaut de fonctionnement d'une / de fonctions requises d'un composant </t>
  </si>
  <si>
    <t>Ende der Fähigkeit eines Betriebsmittels, eine geforderte Funktion zu erfüllen</t>
  </si>
  <si>
    <t>要求される機能の欠落により所用性能を満足しなくなること。</t>
  </si>
  <si>
    <t>Manglende utførelse av en eller flere funksjoner</t>
  </si>
  <si>
    <t>Brak wykonywania przez dane urządzenie (aparat) jego jednej lub wielu funkcji</t>
  </si>
  <si>
    <t>No cumplimiento por un elemento de su función o funciones requeridas.</t>
  </si>
  <si>
    <t>Nemogućnost provedbe funkcije ili funkcija nekog elementa.</t>
  </si>
  <si>
    <t>Pierderea aptitudinii unei entitati de a-si indeplini functia sau functiile solicitate.</t>
  </si>
  <si>
    <t>Poznamka : Vyskyt udalosti nemusi nutne znamenat pritomnost defektu zarizeni v pripade, ze namahani zarizeni bylo mimo specifikovane meze.</t>
  </si>
  <si>
    <t>NOTE: The occurrence of a failure does not necessarily imply the presence of a defect if the stress or the stresses are beyond those specified.</t>
  </si>
  <si>
    <t>NOTE : L'occurrence d'une défaillance n'implique pas nécessairement la présence d'un défaut, par exemple si les efforts sont au delà de ceux spécifié.</t>
  </si>
  <si>
    <t>Anmerkung: Das Auftreten eines Fehlers bedingt nicht unbedingt das Vorhandensein eines Defekts sofern die Beanspruchungen oberhalb der spezifizierten Werte liegen.</t>
  </si>
  <si>
    <t>注記：機器に負荷する単独もしくは複数のストレスが仕様値を超える場合、故障は必ずしも欠陥の存在により発生するわけではない。</t>
  </si>
  <si>
    <t>NOTE: En feilhendelse innebærer ikke nødvendigvis at det finnes defekter ved utstyret dersom påkjenningene er høyere enn utstyret er spesifisert for.</t>
  </si>
  <si>
    <t>UWAGA: Wystąpienie uszkodzenia nie zawsze wiąże się z występowaniem wady, jeżeli narażenie lub narażenia dla aparatu przekraczają wartości specyfikacji technicznej.</t>
  </si>
  <si>
    <t>Nota: La ocurrencia de un fallo no implica necesariamente la presencia de un defecto si la solicitación o solicitaciones estan lejos de lo especificado</t>
  </si>
  <si>
    <t>Napomena: Pojava kvara ne mora uključivati prisustvo defekta ako su naprezanja ispod specificiranih.</t>
  </si>
  <si>
    <t>NOTA: Aparitia unei defectari nu implica in mod necesar prezenta unui defect daca solicitarea sau solicitarile sunt in afara celor specificate.</t>
  </si>
  <si>
    <t>1.8</t>
  </si>
  <si>
    <t>Porucha</t>
  </si>
  <si>
    <t>Major failure</t>
  </si>
  <si>
    <t>Défaillance majeure</t>
  </si>
  <si>
    <t>Wesentlicher Ausfall (Störung)</t>
  </si>
  <si>
    <t>重故障</t>
  </si>
  <si>
    <t>Alvorlig feil ("Major failure")</t>
  </si>
  <si>
    <t>Znaczne uszkodzenie</t>
  </si>
  <si>
    <t>Fallo mayor</t>
  </si>
  <si>
    <t>Veliki kvar</t>
  </si>
  <si>
    <t>Defectare majora</t>
  </si>
  <si>
    <t>IEC 60694</t>
  </si>
  <si>
    <t>Porucha rozvodneho zarizeni zpusobi ztratu jedne nebo vice jeho zakladnich funkci</t>
  </si>
  <si>
    <t xml:space="preserve">Failure of a switchgear and control gear which causes the cessation of one or more of its fundamental functions.  </t>
  </si>
  <si>
    <t xml:space="preserve">Défaillance d'appareillages qui cause l'arrêt d'une ou plusieurs fonctions fondamentales, ex.non passage du courant, manœuvre non effectuée.  </t>
  </si>
  <si>
    <t>Ausfall eines Schaltgerätes, der den Verlust einer oder mehrerer seiner grundlegenden Funktionen verursacht</t>
  </si>
  <si>
    <t>一つないし複数の基本機能の停止により引き起こされる開閉装置や制御装置の故障。</t>
  </si>
  <si>
    <t>En feil ved en bryter som innebærer at bryteren ikke er i stand til å gjennomføre en eller flere av sine grunnleggende funksjoner / oppgaver</t>
  </si>
  <si>
    <t>Jest to uszkodzenie aparatury łączeniowej lub sterowniczej, które powoduje utratę jednej lub wielu jej podstawowych funkcji.</t>
  </si>
  <si>
    <t>Fallo de la aparamenta o del mando que ocasiona la falta de una o más de sus funciones fundamentales</t>
  </si>
  <si>
    <t>Kvar u postrojenju koji uzrokuje nemogućnost provedbe jedne ili više osnovnih funkcija.</t>
  </si>
  <si>
    <t xml:space="preserve">Defectarea unui echipament de comutatie sau de control care cauzeaza incetarea uneia sau mai multora dintre functiile sale fundamentale. </t>
  </si>
  <si>
    <t>Porucha vede k okamzite zmene v podminkach provozu site, napr. systemy ochran zapusobi k vypnuti poruchy, nebo vede k povinnemu vypnuti z provozu do 30 minut za ucelem provedeni neplanovane udrzby (opravy). 
Poznamka: nebo vede k tomu, ze zarizeni neni k dispozici pro pozadovany provoz</t>
  </si>
  <si>
    <t>A major failure will result in an immediate change in the system operating conditions, e.g. the backup protective equipment will be required to remove the fault, or will result in mandatory removal from service within 30 minutes for unscheduled maintenance. 
Note: or will result in unavailability for required service.</t>
  </si>
  <si>
    <t xml:space="preserve">Une défaillance majeur aura comme conséquence, un changement immédiat des conditions de fonctionnement du poste et / ou du réseau, par exemple les matériels de protection de secours seront mis en oeuvre pour éliminer le défaut, avec pour conséquence un arrêt forcé possible de service de 30 minutes pour maintenance non-programmée. Note : conséquence une indisponibilité de service  </t>
  </si>
  <si>
    <t>Ein wesentlicher Ausfall führt zu einer unmittelbaren Änderung des Betriebszustandes des Netzes, z. B. muss der überlagerte Schutz den Fehlzustand beseitigen, oder er führt innerhalb von 30 min vorschriftsgemäß zur Außerbetriebsetzung für eine nicht vorgesehene Instandhaltung.</t>
  </si>
  <si>
    <t>重故障とは、緊急的な系統操作を引き起こすもの、例えば保護装置の動作による事故除去、あるいは３０分以内の系統からの切離し操作を要するもの、あるいは系統上使用不可能となった機器を示す。</t>
  </si>
  <si>
    <t>En alvorlig feil ("major failure") resulterer i en umiddelbar endring i systemets driftsbetingelser, f.eks. ved vern og bakenforliggende utstyr behøves for å koble fort feilen, eller resulterer i at utstyret tvinges til å tas ut av drift innen 30 minutter for ikke-planlagt vedlikehold / reparasjon. 
Note: eller vil føre til at utstyret ikke er tilgjengelig for å kunne settes i drift</t>
  </si>
  <si>
    <t xml:space="preserve">Znaczne uszkodzenie powoduje natychmiastową zmianę warunków ruchowych systemu np. konieczność zastosowania urządzeń zastępczych, lub też powoduje konieczność wyłączenia z pracy uszkodzonego urządzenia w ciągu 30 minut, aby wykonać nieplanowany zabieg obsługi. </t>
  </si>
  <si>
    <t>Un fallo mayor provocará un cambio inmediato de las condiciones de explotación de la red, p.e. el equipo de protección secundaria o de respaldo será requerido para eliminar la falta o bien dará lugar a una puesta fuera de servicio durante 30 minutos, debido a una operación de mantenimiento no planificada. 
Nota: o producirá una incapacidad para el servicio requerido</t>
  </si>
  <si>
    <t>Veliki kvar rezultira trenutnom promjenom u radu sistema, npr. prorada zaštite</t>
  </si>
  <si>
    <t>O defectare majora conduce la o schimbare imediata a conditiilor de operare ale sistemului, de ex. echipamentul de protectie va actiona pentru indepartarea defectului, sau va rezulta o scoatere obligatorie din functiune in timp de 30 minute pentru mentenanta neplanificata. Nota: sau va rezulta o indisponibilitate a seviciului solicitat</t>
  </si>
  <si>
    <t>1.9</t>
  </si>
  <si>
    <t>Zavada</t>
  </si>
  <si>
    <t>Minor failure</t>
  </si>
  <si>
    <t>Défaillance mineure</t>
  </si>
  <si>
    <t>Geringfügiger Ausfall (Schaden)</t>
  </si>
  <si>
    <t>軽故障</t>
  </si>
  <si>
    <t>Mindre alvorlig feil ("minor failure")</t>
  </si>
  <si>
    <t>Nieznaczne uszkodzenie</t>
  </si>
  <si>
    <t>Fallo menor</t>
  </si>
  <si>
    <t>Mali kvar</t>
  </si>
  <si>
    <t>Defectare minora</t>
  </si>
  <si>
    <t>Udalost zarizeni nebo jeho konstrukcni soucasti, ktera nezpusobi poruchu celeho zarizeni.</t>
  </si>
  <si>
    <t>Failure of an equipment other than a major failure or any failure, even complete, of a constructional element or a sub-assembly which does not cause a major failure of the equipment.</t>
  </si>
  <si>
    <t>Défaillance d'un composant ou d'un sous ensemble ne provoquant pas une défaillance majeure de l'appareillage nécessitant une indisponibilité de service.</t>
  </si>
  <si>
    <t>Jeder Ausfall eines Bauteils oder einer Baugruppe, der nicht zu einem wesentlichen Ausfall des Schaltgerätes führt</t>
  </si>
  <si>
    <t>構成部品や補器類の故障で、重故障までは至らないもの。</t>
  </si>
  <si>
    <t>Feil som ikke er en alvorlig feil ("major failure") eller feil, til og med fullstendig, av konstruksjonsdeler eller delkomponenter som ikke fører til en alvorlig feil ("major failure") av utstyret.</t>
  </si>
  <si>
    <t>Uszkodzenie urządzenia (aparatu) inne niż znaczne uszkodzenie lub jakiekolwiek inne uszkodzenie nawet całego elementu konstrukcyjnego lub podzespołu, które nie powoduje powstania znacznego uszkodzenia.</t>
  </si>
  <si>
    <t>Averia en un equipo que no da lugar a fallo mayor o fallo, incluso completo, de un elemento contructivo o de un subconjunto que no causa fallo mayor del mismo.</t>
  </si>
  <si>
    <t xml:space="preserve">Kvar na opremi koji nije veliki kvar i koji ne dovodi do velikog kvara. </t>
  </si>
  <si>
    <t>Defectarea unui echipament, alta decat o defectare majora sau orice alta defectare, chiar completa, a unui element constructiv sau unui subansamblu, care nu cauzeaza o defectare majora a echipamentului.</t>
  </si>
  <si>
    <t xml:space="preserve">Poznamka : Prosim, nezamenujte s defektem (IEC 60694): </t>
  </si>
  <si>
    <t xml:space="preserve">Note: Do not mix with "defect" (IEC 60694): </t>
  </si>
  <si>
    <t xml:space="preserve">Note : Ne pas confondre avec un défaut au sens de la norme CEI 60694) : </t>
  </si>
  <si>
    <t>Anmerkung: Bitte nicht mit Mangel verwechseln (IEC 60694)</t>
  </si>
  <si>
    <t>注記：下記の欠陥（ＩＥＣ ６０６９４）と混同せぬように注意のこと。</t>
  </si>
  <si>
    <t xml:space="preserve">Note: Må ikke forveksles med defekt ("defect") (IEC 60694): </t>
  </si>
  <si>
    <t>Nie mylić z wadą (defektem) IEC 60694)</t>
  </si>
  <si>
    <t>Nota: No confundir con "Defecto" (IEC 60694)</t>
  </si>
  <si>
    <t>Napomena: Ne treba ga miješati s greškom (IEC 60694):</t>
  </si>
  <si>
    <t>Nota: a nu se confunda cu defect (IEC 60694)</t>
  </si>
  <si>
    <t>Defekt = nedostatek ve stavu zarizeni, ktery muze vest k jedne nebo vice porucham zarizeni sameho nebo zarizeni jineho, a to za urcitych provoznich nebo udrzbovych nebo atmosferickych podminek v urcitem (stanovenem) casovem horizontu.</t>
  </si>
  <si>
    <t>Imperfection in the state of an item (or inherent weakness) which can result in one or more failures of the item itself or of another item under the specific service or environmental or maintenance conditions for a stated period of time.</t>
  </si>
  <si>
    <t>Imperfection d'état d'un composant (ou faiblesse inhérente) pouvant causer une/ des défaillances du composant lui-même ou d'un autre composant dans des conditions de service particulières ou environnementales ou de maintenance pendant une période indiquée.</t>
  </si>
  <si>
    <t>Unvollkommenheit des Zustandes eines Betriebsmittels (oder eine dem Betriebsmittel eigene Schwäche), die innerhalb eines festgesetzten Zeitbereiches unter bestimmten Betriebs-, Umgebungs- oder Instandhaltungsbedingungen zu einem Ausfall oder mehreren Ausfällen des Betriebsmittels selbst oder eines anderen Betriebsmittels führen kann</t>
  </si>
  <si>
    <t>決まった期間において仕様範囲内での運用条件、環境条件、メンテナンス条件下での部品の故障を引き起こす状態不完全（もしくはもともとの弱点）。</t>
  </si>
  <si>
    <t>Uregelmessighet til en del (eller innebygd svakhet) som kan gi feil på delen eller andre deler under gitte driftsbetingelser eller gitte omgivelser eller et gitt vedlikehold i et gitt tidsintervall.</t>
  </si>
  <si>
    <t>Wada jest to niedoskonałość stanu danego elementu (lub osłabienie), które może powodować w rezultacie jedno lub więcej uszkodzeń tego elementu lub innych elementów w określonych warunkach pracy lub środowiska lub warunach eksploatacji w określonym okresie.</t>
  </si>
  <si>
    <t>Imperfección del estado de un elemento (o inherente debilidad) que puede dar lugar a uno o más fallos del propio elemento o de otro en las condiciones específicadas de servicio, ambientales o de mantenimiento, durante un tiempo determinado.</t>
  </si>
  <si>
    <t>Nepravilnosti u stanju nekog elementa (ili unutrašnje slabosti) koje mogu dovesti do jednog ili više kvarova samog elementa ali i drugih elemenata pri specifičnim uvjetima pogona, okoline ili održavanja u određenom vremenskom periodu.</t>
  </si>
  <si>
    <t>Imperfectiune in starea unei entitati (sau o slabiciune inerenta) care poate rezulta in una sau mai multe defectari ale acelei entitati sau ale altei entitati in conditii specifice de exploatare sau de mediu sau de mentenanta, pe o perioada determinata.</t>
  </si>
  <si>
    <t>1.10</t>
  </si>
  <si>
    <t>Instandhaltung</t>
  </si>
  <si>
    <t>メンテナンス</t>
  </si>
  <si>
    <t>Vedlikehold</t>
  </si>
  <si>
    <t>Obsługa</t>
  </si>
  <si>
    <t>IEC 60694 ; IEV 191-07-01</t>
  </si>
  <si>
    <t xml:space="preserve">Kombinace vsech technickych a administrativnich ukonu, vcetne dohledu, provadenych za ucelem navraceni zarizeni do stavu, v nemz zarizeni muze plnit pozadovanou funkci </t>
  </si>
  <si>
    <t>The combination of all technical and administrative actions, including supervision actions, intended to retain an item in, or restore it to, a state in which it can perform a required function.</t>
  </si>
  <si>
    <t>Combinaison de toutes les actions techniques et administratives y compris des actions de surveillance, pour maintenir ou restituer a un article,  un état de fonctionnement lui permettant de réaliser toutes les fonction exigées.</t>
  </si>
  <si>
    <t>Kombination aller technischen und administrativen Maßnahmen einschließlich Überwachungsmaßnahmen, mit denen eine Einheit im funktionsfähigen Zustand erhalten oder in ihn zurückversetzt werden soll</t>
  </si>
  <si>
    <t>要求される機能を実行できる状態の維持、もしくはその状態への復旧を行うための、監視を含む全ての組合せの技術的・管理的作業。</t>
  </si>
  <si>
    <t>Summen av alle tekniske og administrative handlinger, inkludert ledelse, med formål å opprettholde eller gjenopprette tilstanden til en del slik at den kan utføre en angitt oppgave.</t>
  </si>
  <si>
    <t>Kombinacja wszystkich technicznych i administracyjnych działań obejmująca działania kontrolne, mające na celu utrzymanie danego elementu lub przywrócenie do do stanu, w którym może wykonywać wymaganą funkcję.</t>
  </si>
  <si>
    <t>Combinación de todas las técnicas y acciones administrativas, incluyendo acciones de supervisión, propuestas para conservar un elemento, o recuperar, las condiciones que le permitan desarrollar la función requerida.</t>
  </si>
  <si>
    <t>Kombinacija svih tehničkih i administrativnih akcija, uključujući i akcije nadzora, s ciljem da se održi ili ponovo postigne stanje u kojem se može obavljati tražena funkcija.</t>
  </si>
  <si>
    <t>Combinatia tuturor actiunilor tehnice si administrative (organizatorice), incluzand si actiuni de supraveghere, in scopul mentinerii sau restabilirii unei entitati in starea in care isi poate indeplini functia solicitata.</t>
  </si>
  <si>
    <t>1.11</t>
  </si>
  <si>
    <t>Planovana udrzba</t>
  </si>
  <si>
    <t>Scheduled maintenance</t>
  </si>
  <si>
    <t>Maintenance programmée</t>
  </si>
  <si>
    <t>Planmäßige Instandhaltung</t>
  </si>
  <si>
    <t>計画されたメンテナンス</t>
  </si>
  <si>
    <t>Planlagt vedlikehold</t>
  </si>
  <si>
    <t>Obsługa planowana</t>
  </si>
  <si>
    <t>Mantenimiento programado</t>
  </si>
  <si>
    <t>Propisano održavanje</t>
  </si>
  <si>
    <t>Mentenanta planificata</t>
  </si>
  <si>
    <t>IEC 60694 ; IEV 191-07-10</t>
  </si>
  <si>
    <t xml:space="preserve">Preventivni udrzba provadena v souladu s urcenym casovym planem nebo na zaklade urcenych pravidel hodnoceni stavu zarizeni </t>
  </si>
  <si>
    <t>The preventive maintenance carried out in accordance with an established time schedule or with established condition based rules.</t>
  </si>
  <si>
    <t>Maintenance préventive effectué selon un calendrier établi ou sur des conditions d'état prédéfinies à partir de règles basées sur l'expérience.</t>
  </si>
  <si>
    <t>Vorsorgende Instandhaltung, die nach eingeführten Zeitabschnitten oder Zustandsregeln durchgeführt wird.</t>
  </si>
  <si>
    <t>計画されたメンテナンスは、確立された定期点検規則と状態に基づく点検規則に従って実行される。</t>
  </si>
  <si>
    <t xml:space="preserve">Forebyggende vedlikehold gjennomført i henhold til en etablert tidsplan eller med etablerte tilstandsbaserte regler. </t>
  </si>
  <si>
    <t>Profilaktyczna obsługa prowadzona zgodnie z ustalonym harmonogramem lub określonymi zasadami oceny stanu technicznego</t>
  </si>
  <si>
    <t>Mantenimiento preventivo realizado de acuerdo con un programa de tiempo establecido o con unas reglas basadas en el estado del equipo.</t>
  </si>
  <si>
    <t>Preventivno održavanje koje se provodi u propisanim vremenskim intervalima ili u skladu s pravilima koja ovise o stanju.</t>
  </si>
  <si>
    <t>Mentenanta preventiva desfasurata pe baza unui program de timp stabilit sau a unor reguli stabilite pe baza de stare.</t>
  </si>
  <si>
    <t>Casove zavisla udrzba</t>
  </si>
  <si>
    <t xml:space="preserve">Time Based: </t>
  </si>
  <si>
    <t xml:space="preserve">Basé sur le temps </t>
  </si>
  <si>
    <t>Zeitabhängig:</t>
  </si>
  <si>
    <t xml:space="preserve">（１）定期点検（時間管理に基づく；TBM）: </t>
  </si>
  <si>
    <t xml:space="preserve">Tidsbasert (peridisk): </t>
  </si>
  <si>
    <t>Okresowa obsługa:</t>
  </si>
  <si>
    <t>Basado en tiempo:</t>
  </si>
  <si>
    <t>Vremenski bazirano održavanje:</t>
  </si>
  <si>
    <t>Bazata pe Timp</t>
  </si>
  <si>
    <t xml:space="preserve">Casove zavisla udrzba (vcetne revize) je provadena v predem urcenem casovem intervalu nebo v intervalu urcenem prekrocenim povoleneho poctu funkci </t>
  </si>
  <si>
    <t>Scheduled maintenance including overhaul that is performed on defined period of time or number of operations has elapsed.</t>
  </si>
  <si>
    <t>Maintenance programmée comprenant les révisions effectuées à des périodes définies ou basée sur le nombre de manœuvres effectués.</t>
  </si>
  <si>
    <t>Planmäßige Instandhaltung inkl. Überholung, die nach einem definierten Zeitraum oder Anzahl von Schalthandlungen durchgeführt wird.</t>
  </si>
  <si>
    <t>定期点検は、仕様に明記された期間や運転回数が経過した時に行われるオーバーホールも含む。</t>
  </si>
  <si>
    <t>Planlagt vedlikehold, inkludert revisjoner som er gjennomført med planlagte tidsintervaller eller etter et definert antall koblinger.</t>
  </si>
  <si>
    <t>Okresowa obsługa obejmująca podstawowy zabieg obsługi (przegląd), która jest wykonywana po upływie określonego czasu lub wykonaniu określonej liczby operacji łączeniowych.</t>
  </si>
  <si>
    <t>Mantenimiento programado incluyendo revisiones detalladas que se realiza en intervalos de tiempo fijos o por número de operaciones.</t>
  </si>
  <si>
    <t>Propisano održavanje uključujući i remont koje se provodi u definiranim vremenskim intervalima ili nakon određenog broja sklopnih operacija.</t>
  </si>
  <si>
    <t>Mentenanta planificata incluzand RK, care este executata la o perioada definita de timp sau un numar de actionari scurse.</t>
  </si>
  <si>
    <t>Udrzba zavisla na provoznim stavu</t>
  </si>
  <si>
    <t>Condition Based:</t>
  </si>
  <si>
    <t>Basé sur les conditions:</t>
  </si>
  <si>
    <t>Zustandsabhängig:</t>
  </si>
  <si>
    <t>（２）機器の状態に基づく点検（CBM）</t>
  </si>
  <si>
    <t>Tilstandsbasert:</t>
  </si>
  <si>
    <t>Obsługa zależna od stanu technicznego:</t>
  </si>
  <si>
    <t>Basado en el estado del equipo:</t>
  </si>
  <si>
    <t>Održavanje prema danim uvjetima:</t>
  </si>
  <si>
    <t>Bazata pe Stare</t>
  </si>
  <si>
    <t xml:space="preserve">Udrzba zalozena na  provoznim stavu zarizeni vyhodnocenem z udaju diagnostickych mereni nebo monitorovani. Jestlize se provozni podminky zmeni nebo prekroci danne meze, je provedena cilena udrzbova prace za ucelem navraceni zarizeni do plne provozuschopneho stavu </t>
  </si>
  <si>
    <t>Maintenance that measures/assesses service conditions from monitoring or diagnostic data.  When the condition has changed or exceeded a limit, a condition directed task is then implemented and the item is returned to an acceptable operating condition.</t>
  </si>
  <si>
    <t>Maintenance qui mesure, estime les conditions de service sur la base d'une surveillance ou de données de diagnostique, Quand la condition a changé ou a dépassé une limite, une condition correction est alors mise en application et le composant est remis dans une condition de fonctionnement acceptable.</t>
  </si>
  <si>
    <t>Instandhaltung, die in Abhängigkeit von Betriebsdaten aus Monitoring oder Diagnose durchgeführt wird. Wenn ein Zustandskriterium sich verändert oder überschritten wird, wird eine Verbesserungsmaßnahme zur Wiederherstellung eines akzeptablen Zustandes durchgeführt.</t>
  </si>
  <si>
    <t>監視データや開閉特性データから運用状態を測定／評価するメンテナンス。機器の状態変化や管理値超過が認められた時は、運転状態の修理作業を実施し許容できる操作状態へ修復する。</t>
  </si>
  <si>
    <t>Vedlikhold som måler/anslår driftstilstanden ut fra overvåking eller diagnostiske data. Når tilstandsmålet er endret eller har overskedet en grenseverdi, gjennomføres et tiltak med hensikt å bringe delen tilbake til en akseptabel driftstilstand.</t>
  </si>
  <si>
    <t>Obsługa, która bierze pod uwagę, ocenia warunki pracy, wyniki monitoringu, pomiarów diagnostycznych. W przypadku zmiany warunków lub przekroczenia wartości dopuszczalnych wykonywany jest zabieg obsługi, którego zakres jest określany na podstawie oceny, a którego zadaniem jest przywrócenie aparatu do akcetowanego stanu funkcjonalności.</t>
  </si>
  <si>
    <t>Mantenimiento que mide o chequea las condiciones de servicio mediante monitorización o datos de diagnostico. Cuando las condiciones cambian o superan un límite, se actúa sobre el problema y el elemento recupera unas condiciones aceptables de operación.</t>
  </si>
  <si>
    <t>Održavanje pri čemu se mjeri/prati stanje pomoću podataka dobivenih nadgledanjem i dijagnostikom. Kada se stanje promjeni ili premaši utvrđenu granicu, primjenjuju se mjere potrebne da se element vrati u prihvatljivo pogonsko stanje.</t>
  </si>
  <si>
    <t>Mentenanta care evalueaza/ masoara conditiile de exploatare (starea) prin monitorizare sau diagnoza. Cand starea s-a schimbat sau a depasit o limita, o actiune directionata pe stare este efectuata si entitatea este readusa la o stare de functionare acceptabila.</t>
  </si>
  <si>
    <t>Bez udrzby (provoz do poruchy)</t>
  </si>
  <si>
    <t xml:space="preserve">Run-to-Failure: </t>
  </si>
  <si>
    <t xml:space="preserve">Fonctionnement jusqu'à la défaillance: </t>
  </si>
  <si>
    <t>Fehlerabhängig:</t>
  </si>
  <si>
    <t>（３）事後保全（故障が発生したら修理する）</t>
  </si>
  <si>
    <t xml:space="preserve">Havaristyrt ("run-to-failure"): </t>
  </si>
  <si>
    <t>Zabiegi obsługi nie są wykonywane, aż do wystąpienia uszkodzenia.</t>
  </si>
  <si>
    <t>Actuación después del fallo:</t>
  </si>
  <si>
    <t>Izlazak na kvar:</t>
  </si>
  <si>
    <t>La defectare:</t>
  </si>
  <si>
    <t xml:space="preserve">Je dovoleno, aby zarizeni bylo provozovano do poruchy. Po poruse je pripadne provedena oprava. </t>
  </si>
  <si>
    <t>Item is allowed to fail and at the time of failure, appropriate corrective actions are taken to return the item to an acceptable operating condition.</t>
  </si>
  <si>
    <t>Le composant est utiliser jusqu'a la rupture, des dispositions sont prises pour une remise en état afin d'obtenir des conditions de fonctionnement acceptable.</t>
  </si>
  <si>
    <t>Das Gerät darf einen Fehler aufweisen. Erst nach dem Fehlereintritt werden Korrekturmaßnahmen ergriffen um das Gerät wieder in einen akzeptablen Zustand zu versetzen.</t>
  </si>
  <si>
    <t>故障と見込まれるアイテムがある時もしくは故障発生時に、許容される操作状態の復旧するために行われる適切な臨時点検。</t>
  </si>
  <si>
    <t>Delen tillates å feile og når dette skjer iverksettes hensiktsmessige korrektive tiltak for å bringe delen tilbake til en akseptabel driftstilstand.</t>
  </si>
  <si>
    <t>Dopuszcza się uszkodzenie aparatu, a w momencie wystąpienia uszkodzenia stosowne działania naprawcze sa podejmowane, w celu przywrócenia aparatu do akceptowanego stanu funkcjonalności.</t>
  </si>
  <si>
    <t>El elemento puede fallar y durante el tiempo de fallo, se toman las acciones correctivas apropiadas para devovel al elemento unas condiciones aceptables de operaciòn.</t>
  </si>
  <si>
    <t>Dopušta se da dođe do kvara na elementu, a zatim se provode korektivne akcije da se vrati u prihvatljivo pogonsko stanje.</t>
  </si>
  <si>
    <t>Entitatea este lasata sa se defecteze si in momentul defectarii i se aplica actiuni corective pentru a o aduce la starea de functionare acceptabila.</t>
  </si>
  <si>
    <t>Kombinace vyse uvedenych typu udrzby (napr. RCM)</t>
  </si>
  <si>
    <t xml:space="preserve">Combination (RCM): </t>
  </si>
  <si>
    <t xml:space="preserve">Combinaison (RCM) : </t>
  </si>
  <si>
    <t xml:space="preserve">Kombinationen (RCM): </t>
  </si>
  <si>
    <t xml:space="preserve">（４）異なる方法の組合せ (RCM): </t>
  </si>
  <si>
    <t xml:space="preserve">Kombinasjon av flere (f. eks. RCM): </t>
  </si>
  <si>
    <t>Kombinacja różnych rodzajów obsługi (obsługa ukierunkowana na niezawodność RCM)</t>
  </si>
  <si>
    <t xml:space="preserve">Combinación (p.e. RCM): </t>
  </si>
  <si>
    <t>Kombinacija (RCM):</t>
  </si>
  <si>
    <t>Combinata (RCM)</t>
  </si>
  <si>
    <t>Kombinace vyse uvedenych ukolu, která bere v uvahu dusledky poruch a ucinnost jejich prevence.</t>
  </si>
  <si>
    <t>A combination of the above tasks that take into to account the affects of failure and the effectiveness of prevention.</t>
  </si>
  <si>
    <t>Une combinaison des tâches ci-dessus qui prend en compte les effets de la défaillance et de l'efficacité des mesures préventives.</t>
  </si>
  <si>
    <t>Eine Kombination der oben genannten Instandhaltungsarten, welche die Auswirkungen der Fehler und Effektivität der Vorsorgemaßnahmen berücksichtigt.</t>
  </si>
  <si>
    <t>事故の影響や防止効果を考慮した上記の点検方法の組合せ</t>
  </si>
  <si>
    <t xml:space="preserve">En kombinasjon av de overnevnte tiltakene som tar hensyn til konsekvensen av feil og muligheten til å forhindre dem. </t>
  </si>
  <si>
    <t>Kombinacja wyżej wymienionych diałań, która uwzględnia skutki uszkodzenia i efektywność zapobiegania uszkodzeniu.</t>
  </si>
  <si>
    <t>Un combinación de las actuaciones anteriores que tiene en cuenta las conssecuencias del fallo y la efectividad de la prevención.</t>
  </si>
  <si>
    <t>Kombinacija gore spomenutih metoda koja uzima u obzir efekte kvara i efikasnost prevencije.</t>
  </si>
  <si>
    <t>O combinatie a actiunilor de mai sus, care ia in considerare consecintele defectarii si eficienta preventiei.</t>
  </si>
  <si>
    <t xml:space="preserve">Other: </t>
  </si>
  <si>
    <t>Andere:</t>
  </si>
  <si>
    <t>（５）その他：</t>
  </si>
  <si>
    <t>Annen:</t>
  </si>
  <si>
    <t>Inna</t>
  </si>
  <si>
    <t>Drugo:</t>
  </si>
  <si>
    <t>Udrzbova strategie, kterou nelze popsat nicim vyse uvedenym</t>
  </si>
  <si>
    <t>Maintenance philosophy not described by any of the above.</t>
  </si>
  <si>
    <t>Politique de maintenance qui n'est pas décrite précédemment.</t>
  </si>
  <si>
    <t>Instandhaltungsphilosophie, die nicht durch die oben genannten abgedeckt wird.</t>
  </si>
  <si>
    <t>上記の点検内容とは思想の異なるメンテナンス</t>
  </si>
  <si>
    <t>Vedlikeholdsfilosofier som ikke blant dem beskrevet over.</t>
  </si>
  <si>
    <t>Polityka obsługi nie opisana przez żadna z powyższych</t>
  </si>
  <si>
    <t>Filosofía de mantenimiento no descrita por alguno de los anteriores tipos de mantenimiento</t>
  </si>
  <si>
    <t>Filozofija održavanja koja nije opisana u gore spomenutim metodama.</t>
  </si>
  <si>
    <t>O filozofie de mentenanta nedescrisa de nici una din cele de mai sus.</t>
  </si>
  <si>
    <t>1.12</t>
  </si>
  <si>
    <t>Napravna udrzba (oprava)</t>
  </si>
  <si>
    <t>Corrective maintenance</t>
  </si>
  <si>
    <t>Maintenance corrective</t>
  </si>
  <si>
    <t>Korrigierende Instandhaltung</t>
  </si>
  <si>
    <t>臨時点検</t>
  </si>
  <si>
    <t>Reparajon / korrektivt vedlikehold</t>
  </si>
  <si>
    <t>Zapobiegawczy zabieg obsługi</t>
  </si>
  <si>
    <t>Mantenimiento correctivo</t>
  </si>
  <si>
    <t>Korektivno održavanje</t>
  </si>
  <si>
    <t>Mentenant corectiva</t>
  </si>
  <si>
    <t>Prace navic, jejiz provedeni bylo shledano nezbytnym po odhaleni defektu nebo poruchy na jinem podobnem zarizeni nebo doporucene vyrobcem, nebo oprava po odhaleni poruchy nebo zavady nebo defektu na zarizeni samotnem.</t>
  </si>
  <si>
    <t>Additional work found necessary to do arising from equipment defects or failures found on other similar equipment or recommended by the manufacturer or repair of the major or minor failure or defect of the equipment itself .</t>
  </si>
  <si>
    <t xml:space="preserve">Maintenance complémentaire appliquée à un matériel pour prendre en compte une /des défaillances mineures ou majeures trouvées sur le matériel lui même ou sur un matériel similaire ou recommandée par le constructeur </t>
  </si>
  <si>
    <t>Zusätzliche Arbeiten, die aufgrund von Defekten oder Fehlern an gleichartigen anderen Geräten oder nach Herstellerempfehlung oder nach der Reparatur von wesentlichen oder geringfügigen Ausfällen am gleichen Gerät für notwendig erachtet werden.</t>
  </si>
  <si>
    <t>臨時に実施される追加の点検作業。臨時点検作業は、他の同型機種の故障・欠陥の発生の場合、製造者によって推奨された場合、重故障・軽故障発生時やその機器自身の欠陥によって必要となる作業である。</t>
  </si>
  <si>
    <t>Ekstra arbeid ansett nødvendig på bakgrunn av dekfekter og feil som er funnet på annet tilsvarende utstyr eller på bakgrunn av anbefalinger fra leverandør, samt reparasjoner / feilretting .</t>
  </si>
  <si>
    <t>Dodatkowa praca, której konieczność wykonania wynika z wad lub udzkodzeń stwierdzonych na innych podobnych urządzeniach (aparatach) lub zalecona przez producenta lub naprawa znacznego lub nieznacznego uszkodzenia lub usunięcia wady danego urządzenia (aparatu)</t>
  </si>
  <si>
    <t>Trabajo adicional necesario que surge de equipos defectuosos o de fallos encontrados en equipos similares, por recomendación del fabricante, por reparación de fallos mayores o menores o por defectos del propio equipo.</t>
  </si>
  <si>
    <t>Dodatni radovi koji su rađeni na sličnoj opremi, ili ih je propisao proizvođač, ili popravak velikog i malog kvara ili greške na samom elementu.</t>
  </si>
  <si>
    <t>Lucrari aditionale stabilite a fi necesare pe baza deteriorarilor si defectarilor intalnite la echipamente similare sau recomandate de fabricant, sau repararea unei defectari minore sau majore sau a unei deteriorari la echipamentul respectiv.</t>
  </si>
  <si>
    <t xml:space="preserve">Poznamka: Pozorovani behem udrzby mohou vest k rozhodnuti provest jiny typ udrzby, vcetne velke udrzby (revize). </t>
  </si>
  <si>
    <t>Note: Observations resulting from maintenance (wherein some disassembly has been done to determine actual condition that an external inspection could not reveal) can lead to the decision to carry out other types of maintenance (including an overhaul).</t>
  </si>
  <si>
    <t>Note : Observations résultant de la maintenance (ou d'un démontage fait pour déterminer l'état réel des composants, qu'une inspection externe n'aurait pu révéler) ceci peut conduire à la décision d'effectuer d'autres actions de maintenance.</t>
  </si>
  <si>
    <t>Anmerkung: Erkenntnisse, die nach einer Instandhaltung (mit Demontagearbeiten zur Zustandsermittlung, die eine externe Kontrolle nicht ermöglichen würde) gewonnen werden, können zu weitergehenden Instandhaltungsmaßnahmen führen ( inkl. Überholung)</t>
  </si>
  <si>
    <t>注記: メンテナンスによる調査結果（外部診断では発見されないような実状を把握するために、部分的な分解作業が必要となる場合がある）が、その他のメンテナンス項目（オーバーホールを含む）の実施を決定する可能性もある。</t>
  </si>
  <si>
    <t>Note: Funn fra vedlikehold (der utstyr har blitt åpnet for å undersøke ting man ikke kan oppdage ved ekstern inspeksjon) kan føre til at det besluttes å gjennomføre annet type vedlikehold, (inkludert en revisjon).</t>
  </si>
  <si>
    <t xml:space="preserve">Uwaga: Wnioski wynikające z zabiegów obsługi (podczas, których przeprowadzono częściowy demontaż, w celu  dokonania oceny aktualnego stanu, której nie można dokonać poprzez zewnętrzną inspekcję) może prowadzić do podjęcia decyzji o przeprowadzeniu innych rodzajów zabiegów obsługi (włącznie z przeglądem)  </t>
  </si>
  <si>
    <t>Nota: Observaciones resultantes del mantenimiento (en el que se ha realizado un cierto desmontaje para determinar el estado actual y que una inspección externa no puede revelar) pueden llevar a tomar la de decisión de realizar otro tipo de mantenimiento (incluida una revisión detallada)</t>
  </si>
  <si>
    <t>Napomena: Uočeni nedostaci za vrijeme održavanja mogu utjecati na donošenje odluke o vrsti radova održavanja uključujući i remont.</t>
  </si>
  <si>
    <t>Nota: Observatiile rezultand din mentenanta (in cazul in care s-au facut demontari pentru a determina starea actuala pe care o inspectie externa nu ar fi putut-o demonstra) pot conduce la decizia de a efectua un alt tip de mentenanta (incluzand RK).</t>
  </si>
  <si>
    <t>1.13</t>
  </si>
  <si>
    <t>Prohlidka</t>
  </si>
  <si>
    <t>Inspection</t>
  </si>
  <si>
    <t>Inspektion</t>
  </si>
  <si>
    <t>診断</t>
  </si>
  <si>
    <t>Visuell inspeksjon:</t>
  </si>
  <si>
    <t>Inspekcja</t>
  </si>
  <si>
    <t>Inspección</t>
  </si>
  <si>
    <t>Pregled</t>
  </si>
  <si>
    <t>Inspectie</t>
  </si>
  <si>
    <t xml:space="preserve">Pravidelna pohledova kontrola zakladnich vlastnosti rozvodneho zarizeni v provozu (bez demontaze) </t>
  </si>
  <si>
    <t xml:space="preserve">Periodic visual investigation of the principal features of the switchgear and control gear in service without dismantling. </t>
  </si>
  <si>
    <t xml:space="preserve">Examen  visuel périodique sur les principaux sous ensemble et composants de l'appareillage en service sans démontage. </t>
  </si>
  <si>
    <t xml:space="preserve">Periodische visuelle Untersuchung der Hauptmerkmale des in Betrieb befindlichen Schaltgerätes ohne dessen Demontage. </t>
  </si>
  <si>
    <t>運転状態の開閉装置や制御装置の主要構成部品の分解を伴わない定期的な外部診断。</t>
  </si>
  <si>
    <t>Periodisk visuell undersøkelse av de viktigste delene av bryteren uten at den tas ut av drift og uten at den åpnes.</t>
  </si>
  <si>
    <t>Okresowe wizualne sprawdzenie podstwowych cech aparatury łączeniowej i sterowniczej będącej w pracy bez demontażu.</t>
  </si>
  <si>
    <t>Control visual periódico de las características de la aparementa y del mando realizada con el equipo en servicio.</t>
  </si>
  <si>
    <t>Periodička provjera osnovnih funkcija postrojenja u pogonu bez razmontiranja.</t>
  </si>
  <si>
    <t>Investigatie vizuala periodica a principalelor caracteristici ale echipamentului de comutatie si control aflat in exploatare, fara demontare.</t>
  </si>
  <si>
    <t xml:space="preserve">Tato prohlidka je obecne zamerena na kontrolu ukazatelu tlaku pripadne hladin kapalin, tesnost, polohu rele a znecisteni izolacnich casti, ale muze obsahovat i prace jako je mazani, cisteni, myti, atd., za predpokladu, ze tyto mohou byt provadeny za provozu zarizeni </t>
  </si>
  <si>
    <t>This investigation is generally directed toward pressures and/or levels of fluids, tightness, position of relays, pollution of insulating parts, but actions such as lubricating, cleaning, washing, etc. which can be carried out with the switchgear and control gear in service are also included.</t>
  </si>
  <si>
    <t>Cette recherche est généralement orientée vers le contrôle des pressions et/ou des niveaux de fluides, de l'étanchéité, la position des relais, la pollution des pièces isolantes, mais des actions telles que lubrifier, nettoyer, laver, etc. peuvent être effectués l'appareillage restant en service, sont aussi inclus.</t>
  </si>
  <si>
    <t>Diese Untersuchung ist grundsätzlich ausgelegt auf die Überprüfung von Drücken und/oder Flüssigkeits-Füllständen, Dichtheit, Schaltstellung von Relais sowie Verschmutzung von Isolierteilen. Jedoch können auch Maßnahmen, wie z. B. Schmieren, Reinigen, Waschen usw., die bei in Betrieb befindlichem Schaltgerät erfolgen können, durchgeführt werden</t>
  </si>
  <si>
    <t>この調査は、一般に、圧力、流動体の液量、気密性、リレーの位置、絶縁物の汚損度などについて実施されるが、フィールドの開閉装置や制御装置について実施される潤滑、清掃、洗浄のような作業もまた含まれる。</t>
  </si>
  <si>
    <t>Denne undersøkelsen er normal rettet mot trykk og/eller nivå på væsker og gasser, lekkasjer, releposisjoner, forurensninger på isolerende deler, men smøring, renhold som kan gjennomføres mens bryteren er i drift er også inkludert.</t>
  </si>
  <si>
    <t xml:space="preserve">Sprawdzenie to dotyczy na ogół ciśnień i / lub poziomów cieczy, szczelności, pozycji przekaźników, zabrudzenia części izolacyjnych, ale także działań takich jak smarowanie, czyszczenie, mycie itp. które mogą być przeprowadzone na pracującej aparaturze łączeniowej i sterowniczej. </t>
  </si>
  <si>
    <t>Este control es generalmente directo, mediante presiones y/o niveles de líquidos, estanqueidad, posición de relés, suciedad de las partes aislantes, aunque acciones como engrasar, limpiar, lavar, etc...que pueden realizarse con el interruptor en servicio estarían incluidas.</t>
  </si>
  <si>
    <t>Ovo se obično odnosi na provjeru tlakova i/ili nivoa tekućina, nepropusnosti, stanja releja, zagađenja izolacijskih dijelova, ali i na radove podmazivanja, čišćenja, pranja i sl. koji se mogu obavljati i za vrijeme pogona.</t>
  </si>
  <si>
    <t>Aceasta investigatie este in general directionata asupra presiunii si/ sau nivelului fluidelor, etanseitatii, pozitiei releelor, poluarii partilor izolatoare, dar sunt incluse si actiuni ca lubrifiere, curatare, spalare etc care pot fi efectuate cu echipamentele in functiune.</t>
  </si>
  <si>
    <t xml:space="preserve">Poznamka: Pozorovani behem prohlidky mohou vest k rozhodnuti provest jiny typ udrzby, vcetne velke udrzby (revize). </t>
  </si>
  <si>
    <t>Note: Observations resulting from inspection can lead to the decision to carry out other types of maintenance (up to an overhaul).</t>
  </si>
  <si>
    <t>Note : Les observations résultant de l'inspection peuvent mener à la décision d'effectuer d'autres types de maintenance jusqu'à une révision plus complète.</t>
  </si>
  <si>
    <t>Anmerkung: Die Beobachtungen, die während einer Inspektion gemacht werden, können zur Entscheidung führen, eine Überholung durchzuführen.</t>
  </si>
  <si>
    <t>注記：診断の調査結果から、その他のメンテナンス（オーバーホールまで実施される場合あり）の実施が必要となる可能性もある。</t>
  </si>
  <si>
    <t xml:space="preserve">Note: Funn fra slik annen undersøkelse kan føre til en beslutning om å gjennomføre andre typer vedlikehold (t.o.m. en revisjon). </t>
  </si>
  <si>
    <t>Uwaga: Wnioski wynikające z przeprowadzonej inspekcji mogą prowadzić do decyzji o przeprowadzeniu innych rodzajów zabiegów obsługi (z przeglądem włącznie).</t>
  </si>
  <si>
    <t>Nota: Observaciones resultantes de la inspección pueden llevar a tomar la decisión de realizar otro tipo de mantenimiento (incluida una revisión detallada)</t>
  </si>
  <si>
    <t>Napomena: Uočeni nedostaci za vrijeme pregleda mogu utjecati na donošenje odluke o vrsti radova održavanja, uključujući i remont.</t>
  </si>
  <si>
    <t>Nota: Observatiile rezultate din inspectie pot conduce la decizia de a efectua alte tipuri de mentenanta (pana la o RK)</t>
  </si>
  <si>
    <t>1.14</t>
  </si>
  <si>
    <t>Diagnostika (diagnosticke mereni)</t>
  </si>
  <si>
    <t>Diagnostic</t>
  </si>
  <si>
    <t>Diagnostique</t>
  </si>
  <si>
    <t>Diagnoseprüfungen</t>
  </si>
  <si>
    <t>開閉特性試験、開閉操作試験（初回点検を含む）</t>
  </si>
  <si>
    <t>Diagnostisk test</t>
  </si>
  <si>
    <t>Diagnostyka</t>
  </si>
  <si>
    <t>Medidas</t>
  </si>
  <si>
    <t>Dijagnostika</t>
  </si>
  <si>
    <t>Diagnosticare</t>
  </si>
  <si>
    <t>Investigativni zkousky pomoci mereni jednoho nebo vice charakteristickych parametru zarizeni za ucelem stanoveni, ze zarizeni plni svoji funkci.</t>
  </si>
  <si>
    <t>Investigative tests of the characteristic parameters of switchgear and control gear to verify that it performs its functions, by measuring one or more of these parameters.</t>
  </si>
  <si>
    <t>Tests d'investigation des paramètres caractéristiques de l'appareillage qu'il réalise ses fonctions correctement, en mesurant un ou plusieurs des  paramètres significatifs.</t>
  </si>
  <si>
    <t>Vergleichende Prüfungen der Kenngrößen eines Schaltgerätes mit dem Ziel eines Funktionsnachweises durch Messung einer oder mehrerer dieser Kenngrößen</t>
  </si>
  <si>
    <t>開閉装置や制御装置が所要機能を満たすことを明確にするために、一つないし複数の特性パラメーターを測定する調査試験。</t>
  </si>
  <si>
    <t>Undersøkelse av sentrale parametre til bryteren og kontrollutstyret med formål å finne ut om det fungerer, ved å måle en eller flere av disse parametrene.</t>
  </si>
  <si>
    <t>Pomiary charakterystycznych parametrów aparatury łączeniowej i sterowniczej mające na celu stwierdzenie, że jest ona zdolna do wykonywania prawidłowo swoich funkcje, poprzez pomiar jednego lub więcej tych parametrów.</t>
  </si>
  <si>
    <t>Tests de control de los parámetros característicos de la  aparamenta y del mando para comprobar que desarrollan sus funciones, mediante medida de uno o más de estos parámetros.</t>
  </si>
  <si>
    <t>Ispitivanja karakterističnih parametara postrojenja kako bi se potvrdila njihova funkcija, mjerenjem jednog ili više tih parametara.</t>
  </si>
  <si>
    <t>Teste investigative ale parametrilor caracteristici  ai echipamentelor pentru a verifica daca isi indeplineste functiile, prin masurarea unuia sau mai multora dintre acesti parametri.</t>
  </si>
  <si>
    <t xml:space="preserve">Poznamka : Vysledky diagnostickych zkousek mohou vest k rozhodnuti provest velkou udrzbu (revizi) zarizeni. </t>
  </si>
  <si>
    <t xml:space="preserve">Note: The result from diagnostic tests can lead to the decision to carry out overhaul. </t>
  </si>
  <si>
    <t>Note: Les résultats du diagnostique peuvent conduire à la décision de procéder à une remise en état générale.</t>
  </si>
  <si>
    <t>Anmerkung: Das Ergebnis von Diagnoseprüfungen kann zur Entscheidung führen, eine Überholung durchzuführen.</t>
  </si>
  <si>
    <t>注記：開閉特性試験、開閉操作試験の観察結果から、オーバーホールの実施が必要となる可能性あり。</t>
  </si>
  <si>
    <t>Note: Resultatet fra en diagostisk test kan føre til en beslutning om å gjennomføre en revisjon.</t>
  </si>
  <si>
    <t>Uwaga: Wyniki pomiarów diagnostycznych mogą prowadzić do podjęcia decyzji o przeprowadzeniu przeglądu.</t>
  </si>
  <si>
    <t>Nota: El resultado de estas medidas pueden llevar a tomar la decisión de realizar una revisión detallada.</t>
  </si>
  <si>
    <t>Napomena: Reultat dijagnostičkih ispitivanja može utjecati na odluku o provedbi remonta.</t>
  </si>
  <si>
    <t>Nota: Rezultatele testelor de diagnoza pot conduce la decizia de a efectua o RK.</t>
  </si>
  <si>
    <t>Poznamka : Mereni je provadeno umyslne a s urcitym cilem (s urcitou casovou periodou nebo na zaklade provozniho stavu) a muze byt provadeno se zarizenim mimo provoz i se zarizenim v provozu</t>
  </si>
  <si>
    <t>Note: The measurement is performed on purpose (periodically or condition based) and can be performed ON/LINE or OFF/LINE.</t>
  </si>
  <si>
    <t>Note : La mesure des paramètres est effectuée en fonction des besoins, périodiquement ou suivant les conditions d'état ou du nombre de manœuvres et peut être réalisée en permanence en service ou périodiquement hors service.</t>
  </si>
  <si>
    <t>Anmerkung: Die Messungen werden nach Bedarf (periodisch oder zustandsabhängig) durchgeführt und können online oder offline erfolgen.</t>
  </si>
  <si>
    <t>注記：測定は、（定期的に、もしくは状態に基づいて）意図的に実施され、ON/LINE、OFF/LINEの両方の状態で実施される。</t>
  </si>
  <si>
    <t>Note: Målingene gjennomføres planmessig (tidsstyrt eller tilstandsstyrt) og kan gjennomføres ON/LINE eller OFF/LINE.</t>
  </si>
  <si>
    <t>Uwaga: Dany pomiar jest wykonywany celowo (okresowo lub w zależności od stanu technicznego) i może być wykonywany ON/LINE lub OFF/LINE.</t>
  </si>
  <si>
    <t>Nota: La medida se realiza de forma programada (periodicamente o basada en el estado) y puede realizarse de forma ON/LINE o OFF/LINE.</t>
  </si>
  <si>
    <t>Napomena: Mjerenje se provodi s određenom namjerom (periodički ili ovisno o stanju) pod naponom ili u beznaponskom stanju.</t>
  </si>
  <si>
    <t>Nota: Masuratorile se efectueaza voit (periodic sau bazat pe stare) si pot fi efectuate on-line sau off-line.</t>
  </si>
  <si>
    <t>1.15</t>
  </si>
  <si>
    <t>Podrobna vnitrni prohlidka</t>
  </si>
  <si>
    <t>Examination</t>
  </si>
  <si>
    <t>Examen visuel</t>
  </si>
  <si>
    <t>Durchsicht</t>
  </si>
  <si>
    <t>細密点検（分解点検）</t>
  </si>
  <si>
    <t>Annen undersøkelse:</t>
  </si>
  <si>
    <t>Sprawdzenie</t>
  </si>
  <si>
    <t>Revisión</t>
  </si>
  <si>
    <t>Istraživanje</t>
  </si>
  <si>
    <t>Examinare</t>
  </si>
  <si>
    <t xml:space="preserve">Prohlidka vyzadujici castecnou demontaz zarizeni, doprovazena, dle pozadavku, aktivitami jako jsou mereni a nedestruktivni zkousky za ucelem spolehliveho ohodnoceni provozniho stavu rozvodneho zarizeni </t>
  </si>
  <si>
    <t>Inspection with the addition of partial dismantling, as required, supplemented by means such as measurements and non-destructive tests in order to reliably evaluate the condition of the switchgear and control gear.</t>
  </si>
  <si>
    <t>Une inspection avec un démontage partiel peut être nécessaire, éventuellement complété par des mesures et des essais non destructifs afin d'évaluer très exactement l'état de l'appareillage.</t>
  </si>
  <si>
    <t>Inspektion mit erforderlichenfalls zusätzlicher, teilweiser Demontage und ergänzt durch Maßnahmen wie z. B. Messungen oder zerstörungsfreie Prüfungen mit dem Zweck, den Zustand des Schaltgerätes zuverlässig zu bestimmen</t>
  </si>
  <si>
    <t>部分的な分解を伴う点検作業。細密点検では、要求によって、開閉装置や制御装置の状態の信頼性評価のために測定や非破壊検査のような手法によって追加試験が実施される。</t>
  </si>
  <si>
    <t>Inspeksjon og delvis åpning, i tillegg til målinger og ikke-destruktive tester med hensikt å pålitelig vurdere tilstanden til bryteren.</t>
  </si>
  <si>
    <t>Inspekcja z dodatkowym częściowym demontażem, jeżeli jest on konieczny, uzupełniona pomiarami i nieniszczącymi próbami w celu dokonania wiarygodnej oceny stanu technicznego aparatury łączeniowej i sterowniczej.</t>
  </si>
  <si>
    <t>Inspección con desmontaje parcial, según se requiera, complementado con medidas y ensayos no destructivos para evaluar fielmente el estado de la aparamenta y del mando.</t>
  </si>
  <si>
    <t>Pregled uz djelomično razmontiranje, u slučaju potrebe, i uz dodatak mjerenja i ne-destruktivnih ispitivanja kako bi se pouzdano odredilo stanje postrojenja.</t>
  </si>
  <si>
    <t>Inspectie, in plus cu demontare partiala, daca este necesar, suplimentata cu masuratori si teste nedistructive in scopul unei evaluari fiabile a echipamentului de comutatie si control.</t>
  </si>
  <si>
    <t xml:space="preserve">Poznamka: Pozorovani behem podrobne vnitrni prohlidky mohou vest k rozhodnuti provest jiny typ udrzby, vcetne velke udrzby (revize). </t>
  </si>
  <si>
    <t>Note: Observations resulting from examination can lead to the decision to carry out other types of maintenance (up to an overhaul).</t>
  </si>
  <si>
    <t>Note : Les observations résultant de l'examen peuvent conduire à la décision de devoir effectuer d'autres maintenances pouvant aller jusqu'à la remise en état générale.</t>
  </si>
  <si>
    <t>Anmerkung: Untersuchungen, die aus einer Durchsicht herrühren, können zur Entscheidung über die Durchführung anderer Instandhaltungsmaßnahmen führen (bis zur Überholung).</t>
  </si>
  <si>
    <t>注記：細密点検の調査結果から、その他のメンテナンス（オーバーホールまで実施される場合あり）の実施が必要となる可能性もある。</t>
  </si>
  <si>
    <t xml:space="preserve">Note: Funn fra en visuell inspeksjon kan føre til en beslutning om å gjennomføre andre typer vedlikehold (t.o.m. en revisjon). </t>
  </si>
  <si>
    <t>Uwaga: Wyniki sprawdzenia mogą prowadzić do podjęcia decyzji o przeprowadzeniu innych rodzajów zabiegów obsługi (z przeglądem włącznie).</t>
  </si>
  <si>
    <t>Nota: Observaciones resultantes de la revisión pueden llevar a tomar la decisión de realizar otro tipo de mantenimiento (incluida una revisión detallada)</t>
  </si>
  <si>
    <t>Napomena: Rezultat istraživanja može dovesti do odluke o provođenju drugih vrsta održavanja (uključujući i remont).</t>
  </si>
  <si>
    <t>Nota: Observatiile rezultate din examinare pot conduce la decizii de a efectua alte tipuri de mentenanta (pana la o RK).</t>
  </si>
  <si>
    <t>1.16</t>
  </si>
  <si>
    <t>Velka udrzba (revize)</t>
  </si>
  <si>
    <t>Overhaul (Major Maintenance)</t>
  </si>
  <si>
    <t>Maintenance majeure, remise en état générale.</t>
  </si>
  <si>
    <t>Überholung</t>
  </si>
  <si>
    <t>オーバーホール (Major Maintenance)</t>
  </si>
  <si>
    <t>Revisjon / overhaling</t>
  </si>
  <si>
    <t>Przegląd (podstawowy zabieg obsługi)</t>
  </si>
  <si>
    <t>Revisión detallada (Mantenimiento mayor o principal)</t>
  </si>
  <si>
    <t>Remont (generalni remont)</t>
  </si>
  <si>
    <t>RK (Mentenanta Majora)</t>
  </si>
  <si>
    <t xml:space="preserve">Prace provadene s cilem opravy nebo vymeny casti, jejichz parametry byly behem prohlidky, diagnostickych zkousek nebo podrobne vnitrni prohlidky shledany mimo tolerance nebo casti, ktere maji byt podle navodu vyrobce vymeneny. Cilem prace je obnova plne provozuschopnosti zarizeni. </t>
  </si>
  <si>
    <t>Work done with the objective of repairing or replacing parts which are found to be out of tolerance by inspection, test, examination, or as required by the manufacturer's maintenance manual, in order to restore the component and/or the switchgear to an acceptable condition.</t>
  </si>
  <si>
    <t>Maintenance réalisée avec l'objectif de réparer ou de remplacer les pièces qui s'avèrent hors tolérance par inspection, essai, examen, ou selon les exigences du manuel de l'entretien du constructeur, afin de remettre l'ensemble de l'appareillage en conformité avec les besoins.</t>
  </si>
  <si>
    <t>Reparaturarbeiten oder Arbeiten zum Austausch oder der Aufarbeitung von Teilen, die bei Inspektionen, Prüfungen oder Durchsichten außerhalb der Toleranz lagen oder nach dem Instandhaltungshandbuch des Herstellers auszutauschen sind, um die Komponente und/oder das Schaltgerät wieder in ordnungsgemäßen Zustand zu versetzen</t>
  </si>
  <si>
    <t>開閉装置やその構成部品を許容できる性能まで復旧するために、診断、試験、細密点検により管理値外れが発見された部品の修復や交換の目的、または、製造者の取扱い説明書の手順に従って行われる作業。</t>
  </si>
  <si>
    <t>Arbeid som utføres for å reparere eller erstatte deler som viser seg å være uakseptabelt dårlige, eller som i henhold til manualen skal erstattes, i den hensikt å gjeninnsette komponenten til en akseptabel tilstand.</t>
  </si>
  <si>
    <t>Są to prace mające na celu naprawę lub wymianę części, które na podstawie oceny w wyniku inspekcji, pomiarów, sprawdzenia zostają uznane jako nie spełniające dopuszczalnych tolerancji lub których wymiana w czasie przeglądu jest wymagana przez fabryczną instrukcję obsługi, w celu przywrócenia danemu elementowi i / lub aparatowi akceptowanego stanu technicznego.</t>
  </si>
  <si>
    <t>Trabajo realizado con el objetivo de reparar o reemplazar partes que se han encontrado fuera de tolerancia en una inspección, ensayo o revisión o como requerimiento del manual de mantenimiento del fabricante, con el objetivo de devolver al componente y/o a la aparamenta a unas condiciones aceptables.</t>
  </si>
  <si>
    <t>Radovi koji se provode u svrhu popravka ili zamjene dijelova za koje je nađeno na osnovu pregleda, ispitivanja ili proizvođačevih uputa, da su izvan propisanih tolerancija, a u cilju da se komponenta i/ili postrojenje dovedu u zadovoljavajuće pogonsko stanje.</t>
  </si>
  <si>
    <t>Lucrare efectuata cu scopul de a repara sau inlocui parti componente gasite in afara marjelor admisibile la inspectie, teste, examinari, sau cerute de manualul de mentenanta al fabricantului, pentru a restabili starea acceptabila a componentei sau/si a echipamentului.</t>
  </si>
  <si>
    <t>Poznamka : Pro ucely tohoto dotazniku je velka udrzba rovna revizi.</t>
  </si>
  <si>
    <t>Note : For the purpose of this questionnaire the major maintenance = Overhaul.</t>
  </si>
  <si>
    <t>Note : Pour les besoins de ce questionnaire Maintenance majeure = Remise en état générale.</t>
  </si>
  <si>
    <t>Anmerkung: Für diese Umfrage setzen Sie bitte Hauptinstandhaltung (major maintenance) = Überholung</t>
  </si>
  <si>
    <t>注記：本調査内のＭajor maintenanceは、オーバーホール（Overhaul）と同義とします。</t>
  </si>
  <si>
    <t>Note : I dette skjemaet er revisjon det samme som overhaling.</t>
  </si>
  <si>
    <t>Uwaga: Dla celów niniejszej ankiety należy przyjmować, że podstawowy zabieg obsługi = przeglądowi.</t>
  </si>
  <si>
    <t>Nota: Para el objetivo de este cuestionario el mantenimiento mayor o principal = Revisión detallada.</t>
  </si>
  <si>
    <t>Napomena: Za potrebe ove ankete velika revizija=remont</t>
  </si>
  <si>
    <t>Nota: Pentru scopul acestui chestionar mentenanta majora = RK</t>
  </si>
  <si>
    <t>1.17</t>
  </si>
  <si>
    <t>Monitorovani</t>
  </si>
  <si>
    <t>Monitoring</t>
  </si>
  <si>
    <t>Surveillance</t>
  </si>
  <si>
    <t>Kontinuierliche Überwachung (Monitoring)</t>
  </si>
  <si>
    <t>モニタリング（監視）</t>
  </si>
  <si>
    <t>Kontinuerlig overvåking</t>
  </si>
  <si>
    <t>Monitorización</t>
  </si>
  <si>
    <t>Nadgledanje</t>
  </si>
  <si>
    <t>Monitorizare</t>
  </si>
  <si>
    <t>Trvaly provozni proces provadeny na zarizeni vvn nebo zvn v provozu, ktery vyuziva trvale nainstalovana cidla, jejichz ukolem je trvale automaticky sledovat hodnotu urciteho stavu, tj.  jejichz ukolem je merit a vyhodnocovat jeden nebo vice charakteristickych parametru, ktere urcuji, ze zarizeni plni svoji funkce.</t>
  </si>
  <si>
    <t>Continuous service procedure on HV equipment in service which uses a permanently installed device intended to observe automatically the state of an item, i.e. intended to measure and evaluate of one or more characteristic parameter of switchgear and control gear to verify that it performs its functions.</t>
  </si>
  <si>
    <t>La surveillance en continu d'un appareillage HT en service, signifie qu'un dispositif installé de manière permanente permet d'observer automatiquement l'état d'un sous-ensemble, c.-à-d. prévu pour mesurer et évaluer un ou plusieurs paramètres caractéristiques pour vérifier que l'appareillage fonctionne correctement.</t>
  </si>
  <si>
    <t xml:space="preserve">Kontinuierliche, automatisch ausgeführte Prozedur an Hochspannungsgeräten zur Beobachtung des Zustands einer Einheit. Zur Sicherstellung einer einwandfreien Funktion werden hierbei permanent am Gerät installierte Sensoren genutzt um eine oder mehrere charakteristische Parameter des Gerätes oder seiner Überwachungseinrichtung zu messen und auszuwerten.  </t>
  </si>
  <si>
    <t>フィールド上の高電圧機器の状態を自動的に診断するために設置された装置を用いて行われる継続的な点検手法。すなわち、開閉装置や制御装置がその機能を実行する能力を持つことを明確にするために、一つ、もしくは複数の特性パラメーターの測定、評価を実施する。</t>
  </si>
  <si>
    <t>Kontinuerlig overvåking under drift av høyspenningsutstyr basert på bruk av permanent installert utstyr som automatisk følger med tilstanden til delen, dvs. måler og evaluerer en eller flere karakteristiske parametre i den hensikt å verifisere at delen fungerer som den skal.</t>
  </si>
  <si>
    <t>Ciągła procedura obsługi pracujących urządzeń (aparatury), która wykorzystuje zainstalowane na stałe urządzenia, przeznaczone do automatycznej kontroli (obserwacji) stanu technicznego danego elementu, tj. przeznaczonej do pomiaru i oceny jednego lub więcej charakterystycznych parametrów aparatury łączeniowej i sterowniczej w celu sprawdzenia, czy spełnia ona swoje funkcje.</t>
  </si>
  <si>
    <t>Procedimiento o sistema de control continuo en aparamenta de alta tensión en servicio, en el cual mediante un equipo instalado permanentemente se intenta observar el estado de una cuestión, p.e. se intenta medir y evaluar uno o más parámetros característicos del interruptor y del mando para comprobar que desarrolla sus funciones</t>
  </si>
  <si>
    <t xml:space="preserve">Kontinuirane servisne procedure na VN opremi tijekom pogona koje koriste trajno instalirane uređaje za automatsko motrenje stanja nekog elementa. </t>
  </si>
  <si>
    <t>Procedura in exploatare continua a echipamentelor de IT aflate in exploatare care utilizeaza dispozitive instalate permanent pentru a observa in mod automat starea unei entitati, de ex prin masurarea si evaluarea unuia sau mai multor parametri caracteristici ai echipamentului de comutatie si control pentru a verifica daca acesta isi indeplineste functiile.</t>
  </si>
  <si>
    <t>Poznamka: Nezamenujte s diagnostickymi zkouskami (viz definice 1.14)</t>
  </si>
  <si>
    <t>Note: Do not mix with "diagnostic measurements" (see definition 1.14)</t>
  </si>
  <si>
    <t>Note : Ne pas mélanger avec des mesures pour un diagnostique (voir la définition 1.14)</t>
  </si>
  <si>
    <t>Anmerkung: Bitte nicht mit Diagnoseprüfungen verwechseln (siehe Definition 1.14)</t>
  </si>
  <si>
    <t>注記：開閉特性試験、開閉操作試験と定義を混同しないように注意のこと。(定義 1.14項を参照のこと。)</t>
  </si>
  <si>
    <t>Note: Må ikke forveksles med "diagnostisk måling" (se definisjon 1.14)</t>
  </si>
  <si>
    <t>Uwaga: Nie mylić z pomiarami diagnostycznymi (patrz definicja 1.14)</t>
  </si>
  <si>
    <t>Nota: No confundir con medidas de diagnosticos (ver definición 1.14)</t>
  </si>
  <si>
    <t>Napomena: Nemojte pomiješati s Dijagnostičkim ispitivanjima (vidi definiciju 1.14)</t>
  </si>
  <si>
    <t>Nota: a nu se confunda cu "masuratori de diagnoza" (vezi definitia 1.14)</t>
  </si>
  <si>
    <t>Vypinac</t>
  </si>
  <si>
    <t>Circuit Breaker</t>
  </si>
  <si>
    <t>遮断器</t>
  </si>
  <si>
    <t>Wyłącznik</t>
  </si>
  <si>
    <t>Interruptor automatico</t>
  </si>
  <si>
    <t>Prekidač</t>
  </si>
  <si>
    <t>Intreruptor</t>
  </si>
  <si>
    <t>IEC 60050; IEV 441-14-20</t>
  </si>
  <si>
    <t>Mechanicke spinaci zarizeni schopne zapinat, prenaset a vypinat proudy za normalnich provoznich podminek site, a tez schopne zapinat, po urcitou dobu prenaset a vypinat proudy za specifikovanych nenormalnich provoznich podminek site jako jsou zkraty</t>
  </si>
  <si>
    <t>A mechanical switching device, capable of making, carrying and breaking currents under normal circuit conditions and also making, carrying for a specified time and breaking currents under specified abnormal circuit conditions such as those of short circuit.</t>
  </si>
  <si>
    <t>Un appareil de coupure de courant, capables d'établir le courant, le faire transiter, le couper dans des conditions normales de service, mais aussi d'établir, faire transiter pour une durée déterminer et enfin couper le courant de court-circuit dans des conditions spécifié.</t>
  </si>
  <si>
    <t>Ein mechanisches Schaltgerät, dass in der Lage ist bei normalen Betriebsbedingungen Ströme einzuschalten, zu führen und auszuschalten. Auch bei spezifizierten abnormalen Betriebsbedingungen wie Kurzschlüssen können Ströme eingeschaltet, für eine definierte Zeit geführt und ausgeschaltet werden.</t>
  </si>
  <si>
    <t>機械的に開閉動作を行なう機器であり、通常運転時の定格電流の通電、投入、遮断が可能であるとともに仕様範囲内の故障電流の短時間通電、投入、遮断を行なう能力を有する機器である。</t>
  </si>
  <si>
    <t>En mekanisk bryteinnretning som er i stand til å koble inn, føre og bryter strømmer under normale driftsbetingelser, og også å koble inn, føre for en spesifisert tid, og bryte strømmer under unormale driftsbetingelser som eksempelsvis under en kortslutning.</t>
  </si>
  <si>
    <t>Jest to mechaniczne urządzenie łączeniowe, zdolne do załączania, przewodzenia i wyłączania prądów w normalnych warunkach pracy a także załaczania, przewodzenia przez określony czas i wyłączania prądów w określonych zakłóceniowych takich jak zwarcie.</t>
  </si>
  <si>
    <t>Un dispositivo mecánico de interrupción, capaz de establecer, conducir y cortar corrientes en condiciones normales y también capaz de establecer, conducir durante un determinado tiempo y cortar corrientes bajo determinadas condiciones anormales de la red, tales como cortocircuitos.</t>
  </si>
  <si>
    <t>Mehanički sklopni aparat, sposoban da uklapa, vodi i prekida struju u normalnim pogonskim uvjetima i također uklapa, vodi određeno vrijeme i prekida struju u nenormalnim pogonskim uvjetima kao što je npr. kratki spoj.</t>
  </si>
  <si>
    <t>Echipament de comutatie mecanic, capabil de a stabili, conduce sau intrerupe curenti in conditii normale (la curenti nominali) sau de asemenea, de a stabili, conduce sau intrerupe curenti in conditii specificate anormale, de ex. de scurtcircuit.</t>
  </si>
  <si>
    <t>Vypinac s porcelanem komory pod napetim (live tank)</t>
  </si>
  <si>
    <t>Live Tank Circuit Breaker</t>
  </si>
  <si>
    <t>Disjoncteur sous enveloppe porcelaine ou composite isolé dans l'air</t>
  </si>
  <si>
    <t>Live Tank Leistungsschalter</t>
  </si>
  <si>
    <t>碍子形遮断器</t>
  </si>
  <si>
    <t>"Live tank" effektbryter</t>
  </si>
  <si>
    <t>Wyłącznik "Live tank"</t>
  </si>
  <si>
    <t>Interruptor de tanque vivo (convencional)</t>
  </si>
  <si>
    <t>Live Tank prekidač (slobodnostojeći)</t>
  </si>
  <si>
    <t>Intreruptor "Live Tank"</t>
  </si>
  <si>
    <t>IEC 60050 ; IEV 441-14-26</t>
  </si>
  <si>
    <t>Vypinac s vypinacimi komorami umistenymi v pouzdre izolovanem od zeme</t>
  </si>
  <si>
    <t>A circuit-breaker with interrupters in a tank insulated from earth.</t>
  </si>
  <si>
    <t>Disjoncteur avec une enveloppe de chambre de coupure isolé de la terre</t>
  </si>
  <si>
    <t>Leistungsschalter mit Unterbrechereinheiten in einem vom Erdpotential isolierten Behälter.</t>
  </si>
  <si>
    <t>消弧室極間部もしくはその容器が気中絶縁となる遮断器。</t>
  </si>
  <si>
    <t>Effektbryter med brytestedene inne i et kammer som er isolert fra jord.</t>
  </si>
  <si>
    <t>Wyłącznik, którego komory gaszące są odizolowane od ziemi</t>
  </si>
  <si>
    <t>Un interruptor con las cámaras en una envolvente aislada de tierra</t>
  </si>
  <si>
    <t>Prekidač s prekidnom komorom u kučištu (obično od porculana) izoliranom od zemlje</t>
  </si>
  <si>
    <t>Un intreruptor intr-un container izolat la pamant.</t>
  </si>
  <si>
    <t>Vypinac s komorou v uzemnenem pouzdre (dead tank)</t>
  </si>
  <si>
    <t>Dead Tank Circuit Breaker</t>
  </si>
  <si>
    <t xml:space="preserve">Disjoncteur Dead Tank </t>
  </si>
  <si>
    <t>Dead Tank Leistungsschalter (Kesselschalter)</t>
  </si>
  <si>
    <t>単体ＧＣＢ</t>
  </si>
  <si>
    <t>"Dead tank" effektbryter</t>
  </si>
  <si>
    <t>Wyłącznik "Dead tank"</t>
  </si>
  <si>
    <t>Interruptor de tanque muerto</t>
  </si>
  <si>
    <t>Dead Tank prekidač (u metalnom kučištu)</t>
  </si>
  <si>
    <t>Intreruptor "Dead Tank"</t>
  </si>
  <si>
    <t>IEC 60050 ; IEV 441-14-25</t>
  </si>
  <si>
    <t>Vypinac s vypinacimi komorami umistenymi v kovovem uzemenem pouzdre</t>
  </si>
  <si>
    <t>A circuit breaker with interrupters in an earthed metal tank.</t>
  </si>
  <si>
    <t>Disjoncteur avec une enveloppe de chambre de coupure métallique relié à la terre.</t>
  </si>
  <si>
    <t>Leistungsschalter mit Unterbrechereinheiten in einem geerdeten Behälter.</t>
  </si>
  <si>
    <t>接地された金属容器に消弧室極間部が収納された遮断器。</t>
  </si>
  <si>
    <t>Effektbryter med brytestedene inne i et jordet kammer.</t>
  </si>
  <si>
    <t>Wyłącznik, którego komory gaszące są umieszczone w uziemionej obudowie</t>
  </si>
  <si>
    <t>Un interruptor con las cámaras en una envolvente metalica conectada a tierra.</t>
  </si>
  <si>
    <t xml:space="preserve">Prekidač s prekidnom komorom u uzemljenom metalnom kučištu </t>
  </si>
  <si>
    <t>Un intreruptor intr-un container metalic pus la pamant.</t>
  </si>
  <si>
    <t>Spinac obvodu (stykac)</t>
  </si>
  <si>
    <t>Circuit Switcher</t>
  </si>
  <si>
    <t>Lastschalter</t>
  </si>
  <si>
    <t>"Circuit switcher"  (Finnes ikke i Norge)</t>
  </si>
  <si>
    <t>Circuit Switcher (łącznik obwodu)</t>
  </si>
  <si>
    <t>Contactor</t>
  </si>
  <si>
    <t>IEEE C37.100</t>
  </si>
  <si>
    <t>Mechanicke spinaci zarizeni schopne zapinat, prenaset a vypinat proudy za normalnich provoznich podminek site a schopne po urcity cas prenaset proudy za specifikovanych nenormalnich provoznich podminek site jako jsou zkraty</t>
  </si>
  <si>
    <t>A mechanical switching device with an integral interrupter, suitable for making, carrying, and interrupting currents under normal circuit conditions.</t>
  </si>
  <si>
    <t>Dispositif mécanique de commutation avec une chambre de coupure appropriée, pour établir, transiter et couper le courant nominale dans des conditions normales.</t>
  </si>
  <si>
    <t>Ein mechanisches Schaltgerät mit einer integrierten Schaltkammer, dass in der Lage ist bei normalen Betriebsbedingungen Ströme einzuschalten, zu führen und auszuschalten.</t>
  </si>
  <si>
    <t>機械的に開閉動作を行なう機器であり、通常運転時の定格電流の投入、通電、遮断能力を持つ消弧室を有する。</t>
  </si>
  <si>
    <t>Jest to mechaniczne urządzenie łączeniowe, zdolne do załączania, przewodzenia i wyłączania prądów w normalnych warunkach pracy.</t>
  </si>
  <si>
    <t>Un dispositivo mecanico de interrupción con un dispositivo de interrupción integrado, capaz de establecer, conducir y cortar corrientes bajo condiciones normales de la red.</t>
  </si>
  <si>
    <t>Mehanički sklopni aparat sa integriranom prekidnom komorom, sposoban za uklapanje, vođenje i prekidanje struje u normalnim pogonskim uvjetima.</t>
  </si>
  <si>
    <t>Echipament de comutatie mecanic cu un intreruptor integral, potrivit pentru  a stabili, conduce si intrerupe curenti in conditii normale.</t>
  </si>
  <si>
    <t xml:space="preserve">Je rovnez schopen vypinat  zkratovy proud urcite velikosti. </t>
  </si>
  <si>
    <t>It is also suitable for interrupting specified short-circuit current that may be less than its close and latch, momentary, and short-time current ratings.</t>
  </si>
  <si>
    <t>Il est également possible d'interrompre un courant de court-circuit spécifié qui est inférieur au courant de court circuit nominale du poste.</t>
  </si>
  <si>
    <t>Es ist ebenfalls geeignet spezifizierte Kurzschlussströme zu unterbrechen, die möglicherweise unterhalb der Nennwerte von Einschaltstrom, Kurzzeitstrom, Stoßstrom liegen.</t>
  </si>
  <si>
    <t>また、仕様範囲内の故障電流の短時間通電、投入、遮断を行なう能力を有する機器である。</t>
  </si>
  <si>
    <t xml:space="preserve">Łącznik taki jest także zdolny do wyłączania określonego prądu zwarciowego, który może być mniejszy niż jego wytrzymywany, krótkotrwały prąd zwarciowy, w stanie zamkniętym i zablokowanym. </t>
  </si>
  <si>
    <t>Es también capaz de interrumpir corrientes de cortocircuito especificadas que pueden ser menores en que las de cierre y bloqueo, momentaneamente, y corrientes durante corto tiempo.</t>
  </si>
  <si>
    <t>Također može biti sposoban za prekidanje specifičnih struja kratkog spoja koje mogu biti manje od njegove nazivne kratkospojne struje.</t>
  </si>
  <si>
    <t xml:space="preserve">Este de asemenea capabil sa intrerupa curenti specifici de scurtcircuit care pot fi mai mici decat cei de inchidere, momentani si nominali de durata scurta.  </t>
  </si>
  <si>
    <t>Poznamka: Neprovadi automaticke opetne zapnuti.</t>
  </si>
  <si>
    <t>Note: Re-closing operation is not necessary for the circuit switcher.</t>
  </si>
  <si>
    <t>Note : la manœuvre de refermeture n'est pas imposée pour le Circuit Switcher.</t>
  </si>
  <si>
    <t>Anmerkung: Die Fähigkeit zur Wiedereinschaltung ist für Lastschalter nicht notwendig</t>
  </si>
  <si>
    <t>注記：Circuit switcherは、高速再閉路の仕様は必要としない。</t>
  </si>
  <si>
    <t>Uwaga: Operacja powtórnego załączania nie jest konieczna dla tego rodzaju łączników</t>
  </si>
  <si>
    <t>Nota: Reenganche no es necesario en los interruptores</t>
  </si>
  <si>
    <t>Napomena: Automatski ponovni uklop nije potreban.</t>
  </si>
  <si>
    <t>Nota: Operatia de reinchidere nu este necesara pentru contactor.</t>
  </si>
  <si>
    <t>Odpinac</t>
  </si>
  <si>
    <t>Switch (Load Break Switch)</t>
  </si>
  <si>
    <t>Interrupteur</t>
  </si>
  <si>
    <t>負荷開閉器 (load break switch)</t>
  </si>
  <si>
    <t>Lastbryter (finnes ikke i Norge for de aktuelle spenningsnivåer)</t>
  </si>
  <si>
    <t>Łącznik (łącznik obciążenia - rozłącznik)</t>
  </si>
  <si>
    <t>Seccionador de corte en carga</t>
  </si>
  <si>
    <t>Sklopka (teretna sklopka)</t>
  </si>
  <si>
    <t>Separator de sarcina</t>
  </si>
  <si>
    <t>IEC 60050 ; IEV 441-14-10</t>
  </si>
  <si>
    <t xml:space="preserve">Mechanicke spinaci zarizeni schopne zapinat, prenaset a vypinat proudy za normalnich provoznich podminek site, ktere mohou zahrnovat i urcita provozni pretizeni a schopne po urcity cas prenaset proudy za specifikovanych nenormalnich provoznich podminek site jako jsou zkraty </t>
  </si>
  <si>
    <t>A mechanical switching device capable of making, carrying and breaking currents under normal circuit conditions which may include specified operating overload conditions and also carrying for a specified time currents under specified abnormal circuit conditions such as those of short circuit.</t>
  </si>
  <si>
    <t>Dispositif mécanique de commutation capable, d'établir, de transiter et couper le courant en situation normale de service, il peut aussi inclure des conditions de fermeture/ ouverture en condition de surcharge, mais aussi de fermer, de transiter dans un temps limité le courant de court-circuit spécifiées.</t>
  </si>
  <si>
    <t>Ein mechanisches Schaltgerät, dass in der Lage ist bei normalen Betriebsbedingungen Ströme einzuschalten, zu führen und auszuschalten. Hierin können spezifizierte Überlastschaltungen als auch das Führen bestimmter zeitlich begrenzter Ströme unter besonderen Betriebsbedingungen (z.B. Kurzschluss) beinhaltet sein.</t>
  </si>
  <si>
    <t>通常運転時の定格電流の投入、通電、遮断能力を持つ機械的開閉装置であり、仕様規定内の負荷電流の開閉能力および短絡条件での仕様規定内の短時間電流通電能力を有する。</t>
  </si>
  <si>
    <t>Jest to mechaniczne urządzenie łączeniowe, zdolne do załączania, przewodzenia i wyłączania prądów w normalnych warunkach pracy, które mogą obejmować określone warunki przeciążenia, a także określone warunki zakłóceniowe, takie jakie mogą występować przy zwarciu.</t>
  </si>
  <si>
    <t>Un  dispositivo mecánico de interrupción capaz de establecer, conducir y cortar corrientes bajo condiciones normales del circuito, las cuales pueden incluir condiciones de sobrecarga especificadas y también, conducir, durante un determinado tiempo, corrientes bajo condiciones anormales de la red, tales como cortocircuitos.</t>
  </si>
  <si>
    <t>Mehanički sklopni aparat sposoban za uklapanje, vođenje i prekidanje struje u normalnim pogonskim uvjetima uključujući i specifična preopterećenja, kao i kratkotrajno vođenje struje u nenormalnim pogonskim uvjetima kao što je npr. kratki spoj.</t>
  </si>
  <si>
    <t xml:space="preserve">Echipament de comutatie mecanic, capabil de a stabili, conduce si intrerupe curenti in conditii normale care pot include conditii specificate de suprasarcina de exploatare si de asemenea pentru un timp limitat conducerea de curenti in conditii sub cele anormale specificate, ca de ex acelea de scurtcircuit. </t>
  </si>
  <si>
    <t xml:space="preserve">Poznamka : Odpinac muze byt schopen zapinat, avsak nikoliv vypinat, zkratove proudy, nebo muze byt schopen pouze spinat zatezove proudy specifickych charakteristik jako proudy pri spinani tlumivek, kondenzatoru nebo odporove proudy. </t>
  </si>
  <si>
    <t>Note: A switch may be capable of making but not breaking short-circuit currents or only to switch the load current of specified characteristics such as shunt capacitor, shunt reactor or resistive currents.</t>
  </si>
  <si>
    <t>Note : L'interrupteur permet une fermeture sur court circuit mais ne permet pas la coupure de courant des courants de court-circuit lors d'un défaut, il peut dans certains cas être utilisé pour la manœuvre des condensateurs shunt, réactance shunt.</t>
  </si>
  <si>
    <t>Anmerkung: Ein Lastschalter ist möglicherweise in der Lage Kurzschlussströme einzuschalten aber nicht auszuschalten. Oder er ist in der Lage die Lastströme bestimmter Betriebsmittel wie z. B. Drosselspulen, Kapazitäten oder Widerständen zu schalten.</t>
  </si>
  <si>
    <t>注記：負荷開閉器は、短絡電流の投入能力は持つが、遮断能力は持たない。また、負荷開閉器は、コンデンサバンク、シャントリアクトや抵抗により発生する仕様規定内の負荷電流開閉能力を有する。</t>
  </si>
  <si>
    <t>Uwaga: Rozłącznik może być zdolny do załaczania, ale nie wyłączania prądów zwarciowych lub tylko do łaczenia prądów obciążenia, takich jak kondensatory i dławiki równoległe lub prądów rezystorów.</t>
  </si>
  <si>
    <t>Nota: Un seccionador de corte en carga puede ser capaz de establecer pero no de cortar corrientes de cortocircuito o solo conmutar corrientes de carga de determinadas características tales como condensadores, reactancias o corrientes resistivas.</t>
  </si>
  <si>
    <t>Napomena: Sklopka može biti sposobna da uklopi ali ne i da isklopi struju kratkog spoja, ili da sklapa struje tereta specificiranih karakteristika kao što su npr. prigušnice ili otpornici.</t>
  </si>
  <si>
    <t>Nota: Un separator de sarcina poate fi capabil de a stabili, dar nu de a intrerupe curenti de scurtcircuit sau numai de a comuta curenti de sarcina cu caracteristici specificate cum ar fi condensatoare, reactante sau curenti rezistivi.</t>
  </si>
  <si>
    <t>Poznamka : Tento spinac je často nazyvan "vypinac zateze".</t>
  </si>
  <si>
    <t>Note: A switch often is also called a “load break switch”.</t>
  </si>
  <si>
    <t>Note : L'interrupteur est aussi souvent appelé "Sectionneur de coupure en charge".</t>
  </si>
  <si>
    <t>注記: 開閉器は、 “負荷開閉器（load break switch）”とも呼ばれる。（日本は、負荷開閉器のみ。）</t>
  </si>
  <si>
    <t>Uwaga: Łącznik jest także często nazywany "rozłącznikiem".</t>
  </si>
  <si>
    <t>Napomena: Sklopka se često naziva i "teretna sklopka"</t>
  </si>
  <si>
    <t>Nota: Acest comutator se numeste "separator de sarcina"</t>
  </si>
  <si>
    <t>2.6</t>
  </si>
  <si>
    <t>Nezapnul na povel; Nevypnul na povel</t>
  </si>
  <si>
    <t>Does not close on command; Does not open on command</t>
  </si>
  <si>
    <t>Ne se ferme pas sur ordre, Ne s'ouvre pas sur ordre</t>
  </si>
  <si>
    <t>Schließt nicht auf Kommando; öffnet nicht auf Kommando</t>
  </si>
  <si>
    <t>閉極不能、開極不能</t>
  </si>
  <si>
    <t>Kobler ikke på kommando</t>
  </si>
  <si>
    <t>Nie zamyka się po podaniu impulsu; Nie otwiera się po podaniu impulsu</t>
  </si>
  <si>
    <t>No cierra a la orden; No abre a la orden</t>
  </si>
  <si>
    <t>Ne uklapa na komandu; Ne isklapa na komandu</t>
  </si>
  <si>
    <t>Nu inchide la comanda; Nu deschide la comanda</t>
  </si>
  <si>
    <t>Tento druh poruchy vypovida o elektrickem ovladani nebo o mechanicke funkci vypinace</t>
  </si>
  <si>
    <t>This kind of failure refers to the electrical control and/or mechanical operation of the circuit breaker.</t>
  </si>
  <si>
    <t>Ce genre de défaillance concerne soit l'ordre de commande électrique et/ou le fonctionnement mécanique du disjoncteur.</t>
  </si>
  <si>
    <t xml:space="preserve">Dieser Fehlertyp bezieht sich auf die elektrische Steuerung und/oder den mechanischen  Betrieb des Leistungsschalters </t>
  </si>
  <si>
    <t>遮断器の電気的な制御回路や操作機構の故障に関する故障。</t>
  </si>
  <si>
    <t>Denne feiltyper viser til feil med utløsermekanismen og/eller kontaktbevegelsen.</t>
  </si>
  <si>
    <t>Ten rodzaj uszkodzenia odnosi się do elektrycznego sterowania i / lub mechanicznego działania wyłącznika</t>
  </si>
  <si>
    <t>Esta clase de fallo se refiere al control electrico y/o a la operación mecánica del interruptor.</t>
  </si>
  <si>
    <t>Ova vrsta kvara odnosi se na električno upravljanje i/ili mehanički pogon prekidača.</t>
  </si>
  <si>
    <t>Acest tip de defectare se refera la controlul electric sau/si actionarea mecanica a intreruptorului.</t>
  </si>
  <si>
    <t>2.7</t>
  </si>
  <si>
    <t>Zapnul bez povelu; Vypnul bez povelu</t>
  </si>
  <si>
    <t>Closes without command; Opens without command</t>
  </si>
  <si>
    <t>Se ferme sans ordre, S'ouvre sans ordre</t>
  </si>
  <si>
    <t>Schließt ohne Kommando; öffnet ohne Kommando</t>
  </si>
  <si>
    <t>自然投入、自然開放</t>
  </si>
  <si>
    <t>Kobler uten å ha fått kommandosignal.</t>
  </si>
  <si>
    <t>Zamyka się bez podania impulsu; Otwiera się bez podania impulsu</t>
  </si>
  <si>
    <t>Cierra sin orden; Abre sin orden</t>
  </si>
  <si>
    <t>Uklapa bez komande; Isklapa bez komande.</t>
  </si>
  <si>
    <t>Inchide fara comanda; Deschide fara comanda</t>
  </si>
  <si>
    <t xml:space="preserve">Tento druh poruchy vypovida o elektrickem ovladani nebo o mechanicke funkci vypinace (nikoliv vsak v dusledku poruchy funkce systemu ochran nebo ridiciho systemu v rozvodne) </t>
  </si>
  <si>
    <t>This kind of failure refers to the electrical control and/or operating mechanism of the circuit breaker (not due to failure of the substation protection or control system functions).</t>
  </si>
  <si>
    <t>Cette défaillance concerne soit le circuit électrique d'ordres de fermeture / ouverture et/ou le fonctionnement mécanique de la commande du disjoncteur (mais n'est pas dû à une défaillance du système de protection ou de contrôle commande du poste).</t>
  </si>
  <si>
    <t>Dieser Fehlertyp bezieht sich auf die elektrische Steuerung und/oder den mechanischen  Betrieb des Leistungsschalters (nicht durch Fehler des Anlagenschutzes oder der Anlagensteuerung)</t>
  </si>
  <si>
    <t>遮断器の電気的な制御回路や操作機構の故障に関する故障。（ただし、変電所の保護システムや制御回路の故障は除く。）</t>
  </si>
  <si>
    <t>Denne feiltyper viser til feil med utløsermekanismen og/eller kontaktbevegelsen, ikke til feil med vernet et kontrollanlegget på stasjonen.</t>
  </si>
  <si>
    <t>Ten rodzaj uszkodzenia odnosi się do elektrycznego sterowania i / lub napędu wyłącznika (a nie do uszkodzenia układów zabezpieczeń i sterowania stacji.</t>
  </si>
  <si>
    <t>Esta clase de fallo se refiere al control electrico y/o al mecanismo de operación del interruptor (no debido a fallo de las protecciones de la subestación o del sistema de control)</t>
  </si>
  <si>
    <t>Ova vrsta kvara odnosi se na električno upravljanje i/ili pogonski mehanizam prekidača (ne na kvar zaštite ili upravljanja postrojenja).</t>
  </si>
  <si>
    <t>Acest tip de defectare se refera la controlul electric si/sau actionarea mecanica a intreruptorului (nu se datoreaza defectarii protectiei statiei sau functiilor sistemului de control).</t>
  </si>
  <si>
    <t>2.8</t>
  </si>
  <si>
    <t>Neprenesl proud</t>
  </si>
  <si>
    <t>Défaillance dans le transite du courant</t>
  </si>
  <si>
    <t>Führt den Strom nicht</t>
  </si>
  <si>
    <t>通電異常</t>
  </si>
  <si>
    <t>Greier ikke å føre strøm i innkoblet posisjon.</t>
  </si>
  <si>
    <t>Nie przewodzi prądu.</t>
  </si>
  <si>
    <t>No conduce corriente</t>
  </si>
  <si>
    <t>Ne vodi struju</t>
  </si>
  <si>
    <t>Nu conduce curentul</t>
  </si>
  <si>
    <t>Tento druh poruchy vypovida o elektrickem jevu ve vypinacich komorach nebo na primarnim pripojeni vypinace v zapnutem stavu.</t>
  </si>
  <si>
    <t>This kind of failure refers to an electrical phenomena in the interrupter units or terminals of the circuit breaker at the closed position.</t>
  </si>
  <si>
    <t>Cette défaillance est relative à un phénomène électrique dans la/les chambres de coupure ou les bornes du disjoncteur en position fermée.</t>
  </si>
  <si>
    <t>Dieser Fehlertyp bezieht sich auf einen elektrischen Effekt in der Unterbrechereinheit oder den Primäranschlüssen eines Leistungsschalters im eingeschalteten Zustand.</t>
  </si>
  <si>
    <t>遮断器が投入状態の時の故障であり、消弧室部品や導体接続部の電気的特性変化に起因する。</t>
  </si>
  <si>
    <t>Denne feiltypen viser til elektriske fenomener (varmgang etc.) i brytekammeret eller i bryterens terminaler mens bryteren er innkoblet.</t>
  </si>
  <si>
    <t>Ten rodzaj uszkodzenia dotyczy elektrycznego zjawiska w komorach gaszących lub zacisków wyłącznika w pozycji zamkniętej.</t>
  </si>
  <si>
    <t>Esta clase de fallo se refiere a un fenómeno electrico en la unidad de interrupción o en los terminales del interruptor en la posición de cerrado.</t>
  </si>
  <si>
    <t>Ova vrsta kvara odnosi se na električke pojave u prekidnoj komori i priključnicama prekidača u uklopljenom položaju.</t>
  </si>
  <si>
    <t>Acest tip de defectare se refera la un fenomen electric in unitatile de intreruptor sau terminalele intreruptorului in pozitie inchisa.</t>
  </si>
  <si>
    <t>2.9</t>
  </si>
  <si>
    <t>Jednopolovy zkrat</t>
  </si>
  <si>
    <t>Breakdown to earth</t>
  </si>
  <si>
    <t>Défaut à la terre</t>
  </si>
  <si>
    <t>Durchschlag zur Erde</t>
  </si>
  <si>
    <t>対地閃絡</t>
  </si>
  <si>
    <t>Overslag til jord.</t>
  </si>
  <si>
    <t>Przebicie izolacji doziemnej</t>
  </si>
  <si>
    <t>Defecto a tierra.</t>
  </si>
  <si>
    <t>Proboj prema zemlji</t>
  </si>
  <si>
    <t>Punere la pamant</t>
  </si>
  <si>
    <t xml:space="preserve">Tento druh poruchy vypovida o elektrickem preskoku mezi castmi vypinace pod napetim vvn nebo zvn a uzemnenymi castmi nebo zemi  </t>
  </si>
  <si>
    <t>This kind of failure refers to an electrical breakdown between parts of the circuit breaker at service voltage and earthed parts.</t>
  </si>
  <si>
    <t xml:space="preserve">Cette défaillance est un franchissement de l'isolement entre les parties du disjoncteur sous tension de service et les pièces reliées à la terre </t>
  </si>
  <si>
    <t>Dieser Fehlertyp bezieht sich auf einen elektrischen Durchschlag zwischen Teilen des Leistungsschalters auf Hochspannungspotential und geerdeten Teilen.</t>
  </si>
  <si>
    <t>課電状態の遮断器の部品と対地間で発生した電気的絶縁破壊。</t>
  </si>
  <si>
    <t>Denne feiltypen viser til dielektrisk gjennomslag / overslag mellom deler i bryteren som er på høyspenningspotensial og jordede deler.</t>
  </si>
  <si>
    <t>Ten rodzaj uszkodzenia dotyczy elektrycznego przebicia pomiędzy częściami znajdującymi się pod napięciem roboczym, a częściami uziemionymi.</t>
  </si>
  <si>
    <t>Esta clase de fallo se refiere a una falta entre partes del interruptor a la tensión de servicio y partes puestas a tierra.</t>
  </si>
  <si>
    <t>Ova vrsta kvara odnosi se na električki proboj između dijelova prekidača na pogonskom naponu i uzemljenih dijelova.</t>
  </si>
  <si>
    <t>Acest tip de defectare se refera la o punere la pamant intre partile intreruptorului la tensiunea de serviciu si partile puse la pamant.</t>
  </si>
  <si>
    <t>2.10</t>
  </si>
  <si>
    <t>Preskok (zkrat) mezi poly</t>
  </si>
  <si>
    <t>Breakdown between poles</t>
  </si>
  <si>
    <t xml:space="preserve">Amorçage entre pôles </t>
  </si>
  <si>
    <t>Durchschlag zwischen den Polen</t>
  </si>
  <si>
    <t>相間閃絡</t>
  </si>
  <si>
    <t>Overslag mellom faser.</t>
  </si>
  <si>
    <t>Przebicie izolacji pomiędzy biegunami</t>
  </si>
  <si>
    <t>Defecto entre fases.</t>
  </si>
  <si>
    <t>Proboj između polova</t>
  </si>
  <si>
    <t>Amorsaj intre poli</t>
  </si>
  <si>
    <t xml:space="preserve">Tento druh poruchy vypovida o elektrickem preskoku mezi castmi na napeti vvn nebo zvn ruznych polu vypinace </t>
  </si>
  <si>
    <t>This kind of failure refers to an electrical breakdown between parts at service voltage of different poles of the circuit breaker.</t>
  </si>
  <si>
    <t>Cette défaillance se caractérise par un amorçage entre parties sous tension entre deux pôles d'un même disjoncteur.</t>
  </si>
  <si>
    <t>Dieser Fehlertyp bezieht sich auf einen elektrischen Durchschlag zwischen Teilen auf Hochspannungspotential an unterschiedlichen Polen eines Leistungsschalters .</t>
  </si>
  <si>
    <t>課電状態の遮断器部品と他相の遮断器部品の間で発生した電気的絶縁破壊。</t>
  </si>
  <si>
    <t>Denne feiltypen viser til dielektrisk gjennomslag / overslag mellom deler som er på høyspenningspotensial tilhørende forskjellige faser i bryteren.</t>
  </si>
  <si>
    <t>Ten rodzaj uszkodzenia dotyczy elektrycznego przebicia pomiędzy częściami znajdującymi się pod napięciem roboczym różnych biegunów wyłącznika.</t>
  </si>
  <si>
    <t>Esta clase de fallo se refiere a una falta entre partes en tensión de diferentes fases del interruptor.</t>
  </si>
  <si>
    <t>Ova vrsta kvara odnosi se na električni proboj između dijelova prekidača na pogonskom naponu ali između različitih polova.</t>
  </si>
  <si>
    <t>Acest tip de defectare se refera la un amorsaj intre partile la tensiunea de serviciu ale diferitilor poli ai intreruptorului.</t>
  </si>
  <si>
    <t>2.11</t>
  </si>
  <si>
    <t>Vnitrni pruraz mezi kontakty polu behem spinaci operace (nezapnul/nevypnul proud)</t>
  </si>
  <si>
    <t>Breakdown across pole during operation (Does not make/interrupt the current)</t>
  </si>
  <si>
    <t>Amorçage entre pôles en fonctionnement (n'établit pas / ne coupe pas le courant)</t>
  </si>
  <si>
    <t>Durchschlag über einen Pol während einer Schalthandlung ( Schaltet den Strom nicht ein / schaltet den Strom nicht aus)</t>
  </si>
  <si>
    <t>動作中の極間閃絡（電流の投入、遮断動作は含まない。）</t>
  </si>
  <si>
    <t>Overslag over bryterpol under kobling (gfreier ikke å bryte/føre strøm).</t>
  </si>
  <si>
    <t>Przebicie izolacji bieguna podczas operacji (Nie załacza prądu/ załacza prąd)</t>
  </si>
  <si>
    <t>Defecto interno a través de un polo durante una operación (Establece o no la corriente)</t>
  </si>
  <si>
    <t>Proboj na jednom polu za vrijeme rada (Ne uklapa/prekida struju)</t>
  </si>
  <si>
    <t>Conturnarea unui pol in timpul unei actionari (Nu stabileste/ nu intrerupe curentul)</t>
  </si>
  <si>
    <t xml:space="preserve">Tento druh poruchy vypovida o elektrickem jevu ve vypinacich komorach v prubehu zapinaci nebo vypinaci operace </t>
  </si>
  <si>
    <t>This kind of failure refers to an electrical phenomena in the interrupter units of the circuit breaker during making and breaking operations.</t>
  </si>
  <si>
    <t>Cette défaillance se caractérise par un problème électrique entre les contacts de la chambre de coupure du disjoncteur pendant une manœuvre d'ouverture ou de fermeture.</t>
  </si>
  <si>
    <t>Dieser Fehlertyp bezieht sich auf einen elektrischen Effekt in der Unterbrechereinheit eines Leistungsschalters während EIN- oder AUS-Schaltungen.</t>
  </si>
  <si>
    <t>開極、閉極動作中の遮断器の消弧室極間部で発生した電気的絶縁破壊。</t>
  </si>
  <si>
    <t>Denne feiltypen viser til elektriske feil i brytekammeret under kobling.</t>
  </si>
  <si>
    <t>Ten rodzaj uszkodzenia dotyczy elektrycznego zjawiska w komorach gaszących wyłącznika podczas operacji załączania i wyłączania prądu.</t>
  </si>
  <si>
    <t>Esta clase de fallo se refiere a un fenomeno eléctrico en la unidad de interrupción del interruptor durante una operación de establecimiento o corte de corriente.</t>
  </si>
  <si>
    <t>Ova vrsta kvara odnosi se na električe pojave u prekidnoj komori prekidača za vrijeme sklopnih operacija</t>
  </si>
  <si>
    <t>Acest tip de defectare se refera la un fenomen electric in unitatile de intrerupere ale unui intreruptor in timpul actionarilor de inchidere si deschidere.</t>
  </si>
  <si>
    <t>2.12</t>
  </si>
  <si>
    <t xml:space="preserve">Vnitrni pruraz mezi kontakty ve vypnute poloze </t>
  </si>
  <si>
    <t>Breakdown across pole in open position</t>
  </si>
  <si>
    <t>Amorçage entre contacts de la chambre de coupure en position ouverte.</t>
  </si>
  <si>
    <t>Durchschlag über einen Pol in Ausschaltstellung</t>
  </si>
  <si>
    <t>開極状態での極間閃絡</t>
  </si>
  <si>
    <t>Overslag over bryterpol i utkoblet stilling.</t>
  </si>
  <si>
    <t>Przebicie izolacji bieguna w pozycji otwartej</t>
  </si>
  <si>
    <t>Defecto interno a través de un polo abierto</t>
  </si>
  <si>
    <t>Proboj na jednom polu u otvorenom položaju</t>
  </si>
  <si>
    <t>Conturnarea unui pol in pozitie deschisa</t>
  </si>
  <si>
    <t xml:space="preserve">Tento druh poruchy vypovida o elektrickem prurazu mezi kontakty vypinaci komory nebo mezi primarnimi pripojovacimi misty v jednom polu vypinace </t>
  </si>
  <si>
    <t>This kind of failure refers to an electrical breakdown between the contacts of the interrupter units or the terminals of the circuit breaker within one pole.</t>
  </si>
  <si>
    <t>Cette défaillance se caractérise par un amorçage entre les contacts de la chambre de coupure ou entre bornes d'un pôle de disjoncteur.</t>
  </si>
  <si>
    <t>Dieser Fehlertyp bezieht sich auf einen elektrischen Effekt zwischen den Kontakten der Unterbrechereinheiten oder den Primäranschlüssen eines Leistungsschalters innerhalb eines Pols.</t>
  </si>
  <si>
    <t>開極状態の遮断器の導体接続部や消弧室極間で発生した電気的絶縁破壊。</t>
  </si>
  <si>
    <t xml:space="preserve">Denne feiltypen viser til overslag / gjennomslag over kontaktene i bryterkammeret eller terminalene i samme bryterpol. </t>
  </si>
  <si>
    <t>Ten rodzaj uszkodzenia dotyczy elektrycznego przebicia pomiędzy stykami komór gaszących lub zacisków wyłącznika w jednym biegunie.</t>
  </si>
  <si>
    <t>Esta clase de fallo se refiere a un defecto entre los contactos de la unidad de interrupción o  entre los terminales de un polo del interruptor.</t>
  </si>
  <si>
    <t>Ova vrsta kvara odnosi se na električki proboj između kontakata u prekidnoj komori ili priključnica prekidača unutar jednog pola.</t>
  </si>
  <si>
    <t xml:space="preserve">Acest tip de defectare se refera la o conturnare intre contactele unei unitati de intrerupere sau terminalele unui intreruptor, intr-un pol. </t>
  </si>
  <si>
    <t>2.13</t>
  </si>
  <si>
    <t>Zablokovani ve vypnute nebo zapnute poloze (signal generovan ridicim systemem)</t>
  </si>
  <si>
    <t>Locking in open or closed position
(alarm has been triggered by the control system)</t>
  </si>
  <si>
    <t>Blocage en position ouverte ou fermée (l'alarme a été déclenchée par le système de commande)</t>
  </si>
  <si>
    <t>Gesperrt in AUS oder EIN Schaltstellung (Sperre wurde von der Steuerung gesetzt)</t>
  </si>
  <si>
    <t>制御システムによる警報発令</t>
  </si>
  <si>
    <t xml:space="preserve">Låst i utkoblet eller innkoblet stilling (kontrollanlegget har gitt alarm). </t>
  </si>
  <si>
    <t>Zablokowanie w pozycji otwartej lub zamkniętej (alarm został włączony przez układ sterowania)</t>
  </si>
  <si>
    <t>Bloqueo en abierto o cerrado
(la alarma ha sido activada por el sistema de control)</t>
  </si>
  <si>
    <t>Blokira u isklopljenom ili uklopljenom položaju (alarm je došao od sistema kontrole)</t>
  </si>
  <si>
    <t>Blocare in pozitie inchisa sau deschisa (alarma a fost actionata de sistemul de control)</t>
  </si>
  <si>
    <t xml:space="preserve">Tento druh poruchy vypovida o elektrickem zablokovani funkce vlastnim blokovacim systemem vypinace. Tento druh poruchy se netyka situace, pri niz je zablokovani objeveno az v okamziku vyslani povelu ZAP nebo VYP (porucha typu "nezypnul/nevypnul na povel").  </t>
  </si>
  <si>
    <t>This kind of failure refers to an electrical blocking set by the control system of the circuit breaker.  The failure characteristic is not meant for situation where the locking is discovered, while giving a command to open or close. In the case the failure mode "does not close or open on command" is applicable.</t>
  </si>
  <si>
    <t xml:space="preserve">Cette défaillance se caractérise par un blocage électrique du système de commande du disjoncteur.  La défaillance n'est pas signalée jusqu'au moment ou la situation est découverte, tout en autorisant un ordre d'ouverture ou de fermeture.  Dans ce cas le mode de défaillance "ne se ferme pas ou ne s'ouvre pas sur commande" est applicable. </t>
  </si>
  <si>
    <t>Dieser Fehlertyp bezieht sich auf eine elektrische Sperre, die von der Steuerung des Leistungsschalters gesetzt wurde. Dieser Fehlertyp beschreibt nicht die Situation wenn die Blockierung erst beim geben eines EIN- oder AUS-Kommandos entdeckt wird. In diesem Fall ist der Fehlertyp "Schließt nicht auf Kommando; öffnet nicht auf Kommando" anzuwenden.</t>
  </si>
  <si>
    <t>遮断器の制御システムの電気的鎖錠装置に関する故障。その故障の特徴は、鎖錠が発見された部位や開閉極指令を与える状態とは無関係であることである。その場合の故障モードは、”開閉極不能”が適用される。</t>
  </si>
  <si>
    <t>Denne feiltypen angir når bryterens utløsermekanisme har "låst seg". Denne feiltypen er ikke ment å omfatte situasjoner når blokkeringen er oppdaget i forbindelse med koblinger. I såfall er feiltypen "Kobler ikke på kommando".</t>
  </si>
  <si>
    <t>Ten rodzaj uszkodzenia dotyczy elektrycznego blokowania przez układ sterowania wyłącznika. Uszkodzenie to nie dotyczy sytuacji w której blokowanie zostało stwierdzone podczas podawania impulsu sterowaniczego na otwarcie lub zamknięcie. W takim przypadku jest to tryb uszkodzenia "nie zamyka się lub otwiera po podaniu impulsu sterowaniczego".</t>
  </si>
  <si>
    <t>Esta clase de fallo se refiere a un bloqueo eléctrico establecido por el sistema de control del interruptor.  Este fallo característico no es aplicable a situaciones, donde el bloqueo es descubierto mientras se da una orden de apertura o cierre. En ese caso, el tipo de fallo es "No abre o no cierra a la orden"</t>
  </si>
  <si>
    <t>Ova vrsta kvara odnosi se na električne blokade i kontrolu prekidača. Ne radi se o kvaru koji je uočen za vrijeme sklopnih operacija. Tada se primjenjuje kvar "ne uklapa/isklapa na komandu".</t>
  </si>
  <si>
    <t>Acest tip de defectare se refera la o blocare electrica actionata de sistemul de control al intreruptorului. Aceasta defectare caracteristica nu se aplica in situatia cand blocarea este depistata in momentul cand se da o comanda de deschidere sau inchidere. In acest caz modul de defectare aplicabil este "nu inchide sau nu deschide la comanda".</t>
  </si>
  <si>
    <t>Zablokovani ve vypnute nebo zapnute poloze</t>
  </si>
  <si>
    <t>Locking in open or closed position</t>
  </si>
  <si>
    <t>Blocage en position Ouverte ou Fermée</t>
  </si>
  <si>
    <t>Sperre in AUS- oder EIN-Schaltstellung</t>
  </si>
  <si>
    <t>開極、閉極状態での鎖錠。</t>
  </si>
  <si>
    <t>Låst i utkoblet eller innkoblet stilling</t>
  </si>
  <si>
    <t>Zablokowanie w pozycji otwartej lub zamkniętej</t>
  </si>
  <si>
    <t>Bloqueo en abierto o cerrado</t>
  </si>
  <si>
    <t>Blokira u isklopljenom ili uklopljenom položaju</t>
  </si>
  <si>
    <t>Bocare in pozitie deschisa sau inchisa</t>
  </si>
  <si>
    <t>Tento druh poruchy vypovida o elektrickem zablokovani funkce vlastnim blokovacim systemem vypinace.</t>
  </si>
  <si>
    <t xml:space="preserve">This kind of failure refers to an electrical blocking set by the control system of the circuit breaker. </t>
  </si>
  <si>
    <t xml:space="preserve">Cette défaillance se caractérise par un blocage électrique du système de commande du disjoncteur. </t>
  </si>
  <si>
    <t>Dieser Fehlertyp bezieht sich auf eine elektrische Sperre, die durch die Steuerung des Leistungsschalters gesetzt wurde.</t>
  </si>
  <si>
    <t>遮断器の制御システムの電気的鎖錠装置に関する故障。</t>
  </si>
  <si>
    <t>Denne feiltypen angir når bryterens utløsermekanisme har "låst seg"</t>
  </si>
  <si>
    <t>Ten rodzaj uszkodzenia dotyczy elektrycznej blokady spowodowanej przez układ sterowania wyłącznika</t>
  </si>
  <si>
    <t>Esta clase de fallo se refiere a un bloqueo eléctrico establecido por el sistema de control del interruptor.</t>
  </si>
  <si>
    <t>Ova vrsta kvara odnosi se na električne blokade i kontrolu prekidača.</t>
  </si>
  <si>
    <t>Acest tip de defectare se refera la o blocare electrica data de sistemul de control al intreruptorului.</t>
  </si>
  <si>
    <t xml:space="preserve">Tento druh poruchy se netyka situace, pri niz je zablokovani objeveno az v okamziku vyslani povelu ZAP nebo VYP (porucha typu "nezypnul/nevypnul na povel").  </t>
  </si>
  <si>
    <t>This failure characteristic is not meant for situations, where the locking is discovered, while giving a command to open or to close. I that case the failure mode “Does not close or open on command” is applicable.</t>
  </si>
  <si>
    <t>Cette défaillance ne sera pas signalée pour les situations, où le blocage est découvert, alors que  l'on donne un ordre d'ouverture  ou de fermeture. Dans ce cas le mode de défaillance "ne se ferme pas ou s'ouvre sur commande" est applicable.</t>
  </si>
  <si>
    <t>Diese Fehlerart trifft nicht für Fälle zu, bei denen die Sperre erst während der Kommandogabe für eine EIN- oder AUS-Schaltung bemerkt wird. In diesen Fällen ist der Fehlertyp "Schließt nicht auf Kommando; öffnet nicht auf Kommando" zu wählen.</t>
  </si>
  <si>
    <t>その故障の特徴は、鎖錠が発見された部位や開閉極指令を与える状態とは無関係であることである。その場合の故障モードは、”開閉極不能”が適用される。</t>
  </si>
  <si>
    <t>Ta cecha uszkodzenia nie oznacza sytuacji, w której zablokowanie zostało stwierdzone, podczas podania impulsu na otwarcie lub zamknięcie. W takim przypadku ma zastosowanie rodzaj uszkodzenia "Nie zamyka się lub nie otwiera po podaniu impulsu sterowania".</t>
  </si>
  <si>
    <t>Este fallo característico no es aplicable a situaciones, donde el bloqueo es descubierto mientras se da una orden de apertura o cierre. En ese caso, el tipo de fallo es "No abre o no cierra a la orden"</t>
  </si>
  <si>
    <t>Karakteristika ovog  kvara ne odnosi se na situacije kada je blokiranje uočeno za vrijeme sklopnih operacija. Tada se primjenjuje kvar "ne uklapa/isklapa na komandu".</t>
  </si>
  <si>
    <t>Aceasta defectare caracteristica nu se aplica in situatia cand blocarea este depistata in momentul cand se da o comanda de deschidere sau inchidere. In acest caz modul de defectare aplicabil este "nu inchide sau nu deschide la comanda".</t>
  </si>
  <si>
    <t>Hlavni typ provozu</t>
  </si>
  <si>
    <t>Main Kind of Service</t>
  </si>
  <si>
    <t>Principale classification d'application</t>
  </si>
  <si>
    <t>Haupt-Schaltaufgabe im Betrieb</t>
  </si>
  <si>
    <t>主要な運用条件</t>
  </si>
  <si>
    <t>Vanligste koblingstype</t>
  </si>
  <si>
    <t>Podstawowy rodzaj pracy</t>
  </si>
  <si>
    <t>Función principal</t>
  </si>
  <si>
    <t>Glavna vrsta pogona</t>
  </si>
  <si>
    <t>Tipul principal al serviciului</t>
  </si>
  <si>
    <t xml:space="preserve">Prevladajici typ provozu pri vypinani zkratu v siti. U vypinace ve schematu jeden a pul vypinace na odbocku, ktery chrani jak vedeni tak i transformator, bude hlavnim typem provozu ochrana vedeni, protoze vetsina poruchovych vypnuti je spojena s poruchami vedeni. </t>
  </si>
  <si>
    <t>The predominant fault operating service. For a breaker-and-a-half scheme protecting both a transformer and a line, the main kind of service will be line protection since the majority of fault interruptions are associated with line faults.</t>
  </si>
  <si>
    <t>La classification prédominante des défauts en service. Pour un schéma 1 disjoncteur et 1/2 protégeant soit un transformateur soit une ligne, la classification principale sera, protection de ligne puisque la majorité de interruptions de défaut sont associées à la ligne.</t>
  </si>
  <si>
    <t>Die überwiegende Schaltaufgabe im Fehlerfall. Eine Anderthalb-Leistungsschalter-Anordnung mit der Schutzaufgabe sowohl Transformator als auch Freileitung wird überwiegend zum Leitungsschutz eingesetzt werden, da die meisten Fehler auf Freileitungen auftreten.</t>
  </si>
  <si>
    <t>主要な事故除去操作の運用条件。例えば変圧器回線や架空線路回線の保護のために１・１／２遮断方式を採用した場合、大部分の事故遮断は架空線路での事故除去のために行われるため、主要な運用条件は架空線路保護となると考えられる。</t>
  </si>
  <si>
    <t>Den vanligst forekommende koblingstype ved koblinger i forbindelse med feil. For brytere som kobler både transformator og linje, vil vanligste koblingstype være linje siden mesteparten av koblingene vil være linjeutkoblinger.</t>
  </si>
  <si>
    <t>Dominująca praca dotyczy likwidacji zwarć. Dla wyłączników w układzie półtora wyłącznikowym chroniącego zarówno transformator jak i linię, podstawowym rodzajem pracy będzie ochrona linii, ponieważ większość wyłączeń zwarciowych jest związana likwidacją zwarć na linii.</t>
  </si>
  <si>
    <t>Función predominante en la falta. Para un esquema de interruptor y medio con transformador y línea, la función principal será la de línea, ya que la mayoria de las interrupciones por falta estan relacionadas con faltas en la línea.</t>
  </si>
  <si>
    <t xml:space="preserve">Vrsta pogona koja je prethodila kvaru. </t>
  </si>
  <si>
    <t>Serviciul predominant cu defecte de exploatare. Pentru o schema cu un intreruptor jumatate protejand atat un trafo cat si o linie, tipul principal al serviciului este protejarea liniei, deoarece majoritatea intreruperilor in urma defectelor este asociata cu defectele LEA.</t>
  </si>
  <si>
    <t>Pohon</t>
  </si>
  <si>
    <t>Mechanisms</t>
  </si>
  <si>
    <t xml:space="preserve">Mécanismes </t>
  </si>
  <si>
    <t>Antriebsarten</t>
  </si>
  <si>
    <t>操作機構</t>
  </si>
  <si>
    <t>Driftsanordninger</t>
  </si>
  <si>
    <t>Napęd</t>
  </si>
  <si>
    <t>Mecanismos de accionamiento Mechanisms (DEFINITIONS ARE MISSING)</t>
  </si>
  <si>
    <t>Mehanizam</t>
  </si>
  <si>
    <t>Mecanism</t>
  </si>
  <si>
    <t>Hydralicky (muze obsahovat pruziny)</t>
  </si>
  <si>
    <t>Hydraulic (may include springs)</t>
  </si>
  <si>
    <t>Hydraulique (peut inclure des ressorts)</t>
  </si>
  <si>
    <t>Hydraulik (kann Federn enthalten)</t>
  </si>
  <si>
    <t>油圧操作機構（ばね操作機構を併用する場合あり）</t>
  </si>
  <si>
    <t>Hydraulisk (kan inkludere fjærer)</t>
  </si>
  <si>
    <t>Hydrauliczny (może zawierać sprężyny)</t>
  </si>
  <si>
    <t>Hidráulico (puede incluir resortes)</t>
  </si>
  <si>
    <t>Hidraulički (može imati i opruge)</t>
  </si>
  <si>
    <t>Hidraulic (poate include resoarte)</t>
  </si>
  <si>
    <t>Sila pro ZAP nebo VYP nebo ZAP i VYP je generovana hydraulickym tlakem (pružiny mohou být použity pro ZAP nebo VYP pri hydralickem VYP nebo ZAP)</t>
  </si>
  <si>
    <t>Operating mechanism where the force for opening or closing operation, or both, is generated by hydraulic pressure. Springs may be used for opening operations in case of hydraulic closing operations, or for closing operations in case of hydraulic opening operations.</t>
  </si>
  <si>
    <t>Mécanisme où la force pour l'ouverture ou la fermeture, ou les deux, est produite par une pression hydraulique. Des ressorts peuvent être utilisés pour l'ouverture avec une fermeture hydraulique, ou pour la fermeture avec une ouverture hydraulique.</t>
  </si>
  <si>
    <t>Antrieb, bei dem die Kraft für die AUS- und/oder EIN-Schaltung durch Hydraulikdruck erzeugt wird. Bei hydr. EIN-Schaltung oder hydr. AUS-Schaltung können Federn für die AUS- bzw. EIN-Schaltung verwendet sein.</t>
  </si>
  <si>
    <t>油圧によって開極操作、閉極操作もしくはその両方を行うための操作力を発生する操作機構。閉極操作を油圧操作、開極操作をばね操作で行う場合、またその逆に、開極操作を油圧操作、閉極操作をばね操作機構で行う場合もある。</t>
  </si>
  <si>
    <t>Driftsanordning der kraften til inn- og/eller utkobling kommer fra et hydraulikktrykk. Fjærer kan være anvendt ved utkobinger når hydraulikken sørger for innkobling, og vise versa.</t>
  </si>
  <si>
    <t>Napęd, w którym siła potrzebna do wykonania operacji otwierania lub zamykania lub obu tych operacji, jest generowana przez ciśnienie hydrauliczne. Sprężyny mogą być używane do operacji otwierania w przypadku hydraulicznej operacji zamykania lub do operacji zamykania w przypadku hydraulicznej operacji zamykania.</t>
  </si>
  <si>
    <t>Mecanismo de operación en el que la fuerza para las maniobras de apertura y/o cierre, es suministrada por una presión hidráulica. Incluyendo los mecanismos que utilizan resortes para maniobras de apertura cuando para el cierre se utiliza mando hidráulico o los que utilizan resortes para maniobras de cierre cuando para la apertura se utiliza mando hidráulico.</t>
  </si>
  <si>
    <t>Pogonski mehanizam kod kojeg se sila za otvaranje i/ili zatvaranje dobija pomoću hidrauličkog tlaka. Opruga se može koristiti za otvaranje u slučaju hidrauličkog zatvaranja, ili za zatvaranje u slučaju hidrauličkog otvaranja.</t>
  </si>
  <si>
    <t xml:space="preserve">Mecanismul de actionare la care forta pt. actionarea de deschidere sau inchidere este generata de presiunea hidraulica. Resoartele pot fi utilizate pt. operatia de deschidere in cazul operatiei hidraulice de inchidere, sau pentru operatia de inchidere in cazul actionarilor hidraulice de deschidere.  </t>
  </si>
  <si>
    <t>Tlakovzdusny (muze obsahovat pruziny)</t>
  </si>
  <si>
    <t>Pneumatic (may include springs)</t>
  </si>
  <si>
    <t>Pneumatique (peut inclure des ressorts)</t>
  </si>
  <si>
    <t>Druckluft (kann federn enthalten)</t>
  </si>
  <si>
    <t>空気操作機構 (ばね操作機構を併用する場合あり)</t>
  </si>
  <si>
    <t>Pneumatisk (som kan inkluderer fjærer)</t>
  </si>
  <si>
    <t>Pneumatyczny (może zawierać sprężyny)</t>
  </si>
  <si>
    <t>Neumático (puede incluir resortes)</t>
  </si>
  <si>
    <t>Pneumatski (može imati i opruge)</t>
  </si>
  <si>
    <t>Pneumatic (poate include resoarte)</t>
  </si>
  <si>
    <t>Sila pro ZAP nebo VYP nebo ZAP i VYP je generovana  tlakem vzduchu (pružiny mohou být použity pro ZAP nebo VYP pri tlakovzdusnem VYP nebo ZAP)</t>
  </si>
  <si>
    <t>Operating mechanism where the force for opening or closing operation, or both, is generated by pneumatic pressure. Springs may be used for opening operations in case of pneumatic closing operations, or for closing operations in case of pneumatic opening operations.</t>
  </si>
  <si>
    <t>Mécanisme où la force pour l'ouverture ou la fermeture, ou les deux, est produite par une pression pneumatique. Des ressorts peuvent être utilisés pour l'ouverture avec une fermeture pneumatique, ou pour la fermeture avec une ouverture pneumatique.</t>
  </si>
  <si>
    <t>Antrieb, bei dem die Kraft für die AUS- und/oder EIN-Schaltung durch Druckluft erzeugt wird. Bei pneumatischer EIN-Schaltung oder pneumatischer AUS-Schaltung können Federn für die AUS- bzw. EIN-Schaltung verwendet sein.</t>
  </si>
  <si>
    <t>空気圧によって開極操作、閉極操作もしくはその両方を行うための操作力を発生する操作機構。閉極操作を空気操作、開極操作をばね操作で行う場合、またその逆に、開極操作を空気操作、閉極操作をばね操作機構で行う場合もある。</t>
  </si>
  <si>
    <t>Driftsanordning der kraften til inn- og/eller utkobling genereres av trykkluft. Fjærer kan være anvendt ved utkobinger når trykkluften sørger for innkobling, og vise versa.</t>
  </si>
  <si>
    <t>Napęd, w którym siła potrzebna do wykonania operacji otwierania lub zamykania lub obu tych operacji, jest generowana przez ciśnienie pneumatyczne. Sprężyny mogą być używane do operacji otwierania w przypadku pneumatycznej operacji zamykania lub do operacji zamykania w przypadku pneumatycznej operacji zamykania.</t>
  </si>
  <si>
    <t>Mecanismo de operación en el que la fuerza para las maniobras de apertura y/o cierre, es suministrada por una presión neumática. Incluyendo los mecanismos que utilizan resortes para maniobras de apertura cuando para el cierre se utiliza mando neumático o los que utilizan resortes para maniobras de cierre cuando para la apertura se utiliza mando neumático.</t>
  </si>
  <si>
    <t>Pogonski mehanizam kod kojeg se sila za otvaranje i/ili zatvaranje dobija pomoću tlaka zraka. Opruga se može koristiti za otvaranje u slučaju pneumatskog zatvaranja, ili za zatvaranje u slučaju pneumatskog otvaranja.</t>
  </si>
  <si>
    <t>Mecanismul de actionare la care forta pt. actionarea de deschidere sau inchidere, sau pentru ambele, este generata de presiunea pneumatica. Resoartele pot fi utilizate pt. operatia de deschidere in cazul operatiilor pneumatice de inchidere, sau pentru operatia de inchidere in cazul operatiilor pneumatice de deschidere.</t>
  </si>
  <si>
    <t>Pruzinovy</t>
  </si>
  <si>
    <t xml:space="preserve">Ressort </t>
  </si>
  <si>
    <t>Feder</t>
  </si>
  <si>
    <t>ばね操作機構</t>
  </si>
  <si>
    <t>Fjær</t>
  </si>
  <si>
    <t>Sprężynowy</t>
  </si>
  <si>
    <t>Resortes</t>
  </si>
  <si>
    <t>Opružni</t>
  </si>
  <si>
    <t>Resoarte</t>
  </si>
  <si>
    <t xml:space="preserve">Sila pro ZAP i VYP je generovana v pouze v mechanickych pruzinach </t>
  </si>
  <si>
    <t>Operating mechanism where the force for opening and closing operations is generated solely by springs.</t>
  </si>
  <si>
    <t>Mécanisme où la force pour l'ouverture et la fermeture est produite seulement par des ressorts.</t>
  </si>
  <si>
    <t>Antrieb, bei dem die Kraft für die AUS- und/oder EIN-Schaltung ausschließlich durch Federn erzeugt wird</t>
  </si>
  <si>
    <t>ばねによって開極操作、閉極操作を行うための操作力を発生する操作機構。</t>
  </si>
  <si>
    <t>Driftsanordning der kraften til inn- og utkobling genereres av fjærer alene.</t>
  </si>
  <si>
    <t>Napęd, w którym siła potrzebna do wykonania operacji otwierania,  jest generowana wyłącznie przez sprężyny.</t>
  </si>
  <si>
    <t>Mecanismo de operación en el que la fuerza para las maniobras de apertura y cierre, es suministrada únicamente por resortes.</t>
  </si>
  <si>
    <t>Pogonski mehanizam kod kojeg se sila za otvaranje i/ili zatvaranje dobija isključivo pomoću opruga.</t>
  </si>
  <si>
    <t>Mecanism de actionare la care forta pentru actionarile de deschidere sau inchidere este generata numai de resoarte.</t>
  </si>
  <si>
    <t>Jiny (magneticky, motorovy, a pod.)</t>
  </si>
  <si>
    <t>Other (magnetic, motor, etc.)</t>
  </si>
  <si>
    <t>Autre (magnétique, moteur, etc.…)</t>
  </si>
  <si>
    <t>Andere (z.B. Magnetisch, Motor, etc.)</t>
  </si>
  <si>
    <t>その他 (磁力、モーターなど)</t>
  </si>
  <si>
    <t>Annet (magnetisk, motor, ertc.)</t>
  </si>
  <si>
    <t>Inny (magnetyczny, silnikowy itp.)</t>
  </si>
  <si>
    <t>Otros (magnetico, motor, etc...)</t>
  </si>
  <si>
    <t>Drugo (magnetski, elektromotorni itd.)</t>
  </si>
  <si>
    <t>Altul (magnetic, motor etc)</t>
  </si>
  <si>
    <t>Sila pro ZAP  i VYP je generovana jinym zpusobem nez je hadraulicky nebo pneumaticky tlak nebo pruzina (napr. magneticky pohon nebo primo pripojeny elektricky motor)</t>
  </si>
  <si>
    <t>Operating mechanism where the force for opening and closing operations is generated by other means than hydraulic or pneumatic pressure or springs. Examples are magnetic actuators, or directly connected electric motors.</t>
  </si>
  <si>
    <t>Mécanisme où la force pour l'ouverture et la fermeture est produite par d'autres moyens que la pression hydraulique ou pneumatique ou des ressorts. Par exemples, un actuacteur magnétique, ou un moteur électrique directement relié à la chambre de coupure.</t>
  </si>
  <si>
    <t>Antrieb, bei dem die Kraft für die AUS- und/oder EIN-Schaltung durch andere Mittel als Hydraulik- oder Luftdruck oder Federn erzeugt wird. Beispiele sind magnetische Antriebe oder direkt angeflanschte elektr. Motoren.</t>
  </si>
  <si>
    <t>開極操作、閉極操作を行うための操作力を油圧、空気圧、ばね力以外の手段で発生する操作機構。（例:磁気駆動､電気モーターなど）</t>
  </si>
  <si>
    <t>Driftsanordning der kraften til inn- og utkobling ikke er genereret av hydraulikk, trykkluft eller fjærer. Eksempler på slike er magnetiske aktuatorer og direkte tilkoblede motorer.</t>
  </si>
  <si>
    <t xml:space="preserve">Napęd, w którym siła potrzebna do wykonania operacji otwierania lub zamykania jest generowana w inny sposób niż  przez ciśnienie hydrauliczne, pneumatyczne, sprężyny. Przykładem są siłowniki magnetyczne lub bezpośrednio sprzęgnięty z napędem silnik elektryczny. </t>
  </si>
  <si>
    <t>Mecanismo de operación en el que la fuerza para las maniobras de apertura y cierre, es suministrada por otros medios distintos a presiones hidráulicas o neumáticas o resortes. Algunos ejemplos son los actuadores magnéticos o motores eléctricos.</t>
  </si>
  <si>
    <t>Pogonski mehanizam kod kojeg se sila za otvaranje i/ili zatvaranje ne dobija pomoću hidrauličkog ili pneumatskog tlaka, odnosno opruga. Primjeri su magnetski pobuđivači ili direktan priključak električnih motora.</t>
  </si>
  <si>
    <t>Mecanism de actionare la care forta pentru actionarile de deschidere sau inchidere este generata prin alte mijloace decat presiunea hidraulica sau pneumatica sau resoarte. Exemplu sunt servomotoarele magnetice sau motoare electrice conectate direct.</t>
  </si>
  <si>
    <t>Poznamka :</t>
  </si>
  <si>
    <t>注記：</t>
  </si>
  <si>
    <t xml:space="preserve">Uwaga: </t>
  </si>
  <si>
    <t>Pocet vypinacovych poli (3-fazove)</t>
  </si>
  <si>
    <t>Circuit breaker bay (CB-bay)</t>
  </si>
  <si>
    <t xml:space="preserve">Travée disjoncteur </t>
  </si>
  <si>
    <t>Leistungsschalterfeld (CB-bay)</t>
  </si>
  <si>
    <t>遮断器回線 (CB回線)</t>
  </si>
  <si>
    <t xml:space="preserve">Effektbryterfelt </t>
  </si>
  <si>
    <t xml:space="preserve">Pole wyłącznikowe </t>
  </si>
  <si>
    <t>Posición de interruptor (CB-bay)</t>
  </si>
  <si>
    <t>Br. prekidačkih polja (3-fazno)</t>
  </si>
  <si>
    <t>Celula cu intreruptor</t>
  </si>
  <si>
    <t xml:space="preserve">Vypinacove pole je 3-fazova sestava, ktera se sklada z vypinace, s nim sousedicich odpojovacu, pristrojovych transformatoru, uzemnovacu, propojovacich vedeni mezi nimi az k vyvodovymi odpojovacum (jsou-li pouzity) a z casti hlavnich pripojnic nebo pomocne pripojnice (je-li pouzita). Pocet vypinacovych poli v ZRZ je roven poctu vypinacu v ZRZ.  </t>
  </si>
  <si>
    <t xml:space="preserve">A three phase assembly consisting of one circuit breaker or switch, its associated disconnectors, instrument transformers, interconnecting busducts up to and including the line disconnect switch (if applicable), and the section of main busbar (if applicable). </t>
  </si>
  <si>
    <t>Ensemble triphasé composé d'un disjoncteur ou interrupteur, des sectionneurs associés, des transformateurs de mesure, des liaisons d'interconnexion reliant ensemble les sectionneurs de ligne (si applicable), et les jeux de barres principaux (si applicable)</t>
  </si>
  <si>
    <t xml:space="preserve">Eine dreiphasige Anordnung, die aus einem Leistungs- oder Lastschalter, zugehörigen Trennschaltern, Wandlern, Verbindungsbausteinen sowie einschließlich dem Leitungstrennschalter und zugehörigen Abschnitt der Sammelschiene (wenn zutreffend) besteht. </t>
  </si>
  <si>
    <t>1台の遮断器もしくは開閉器からなる3相1組の回線。この１回線に遮断器の他に断路器、接地開閉器、母線連絡部が含まれており、運用条件によって、送電線用断路器や主母線連絡部も適用される。</t>
  </si>
  <si>
    <t>En trefase enhet bestående av en effektbryter med tilhørende skillebrytere, måletransformatorer, lederseksjoner.</t>
  </si>
  <si>
    <t>Pole wyłącznikowe zespołem składającym się z jednego wyłącznika i towarzyszących mu odłączników</t>
  </si>
  <si>
    <t xml:space="preserve">Conjunto trifásico consistente en un interruptor, sus seccionadores asociados, transformadores de medida y protección, conductos de interconexión y seccionadores de línea (si aplica) y la parte de la barra principal (si aplica). </t>
  </si>
  <si>
    <t>Prekidačko polje je trofazni modul koji se sastoji od jednog prekidača, pripadajućih rastavljača, mjernih transformatora, spojnih sabirnica pa sve do i uključujući zemljospojnik. Broj prekidačkih polja u postrojenju jednak je broju prekidača.</t>
  </si>
  <si>
    <t>Un ansamblu trifazat constand dintr-un intreruptor, separatoarele asociate, transformatoarele de masura, barele cu conexiunile respective, pana la separatorul de linie (daca este cazul).</t>
  </si>
  <si>
    <t xml:space="preserve">Jeden vyvod muze obsahovat vice nez pouze jedno vypinacove pole, napr. jednopolove schema s jednim a pul vypinacem na odbocku se sklada ze 3 vypinacovych poli na jednu vetev, jednopolove schema se 2 vypinaci ne odbocku obsahuje 2 vypinacova pole na jeden vyvod. </t>
  </si>
  <si>
    <t>One exit bay can consist of more than only one CB-bays, e.g. single line diagram with 1.5 circuit breakers per exit consists of 3 CB-bays per one diameter, single line diagram with two breakers for an exit consists of 2 CB-bays.</t>
  </si>
  <si>
    <t>Certaine travée de départ, peut comporter plus de sous ensemble qu'une travée disjoncteur, par exemple pour un schéma 1Dj et 1/2 disjoncteur par départ, il y a 3 disjoncteurs pour un diamètre, pour un schéma avec deux disjoncteurs par départ, il y a 2 CB-bays.</t>
  </si>
  <si>
    <t>Ein Abgangsfeld kann aus mehr als nur einem Leistungsschalterfeld bestehen. Z.B. bei 11/2 Leistungsschalteranordnung sind 3 CB-bays vorhanden, bei Abgängen mit zwei Leistungsschaltern sind 2 CB-bays zu werten.</t>
  </si>
  <si>
    <t>１つの引出し回線は、１台以上のＣＢ回線から構成される場合がある。例：１・１／２遮断方式の単線結線図では３ＣＢ回線、２遮断方式の単線結線図では２ＣＢ回線としてカウントされる。</t>
  </si>
  <si>
    <t>En avgang kan bestå av mer enn ett effektbryterfelt, eksempelvis når dobbeltbryterkonfigurasjon.</t>
  </si>
  <si>
    <t xml:space="preserve">Jedno pole odejściowe może zawierać więcej niż jedno pole wyłącznikowe np. dla układu 1,5 wyłącznika pole odejściowe zawiera 3 pola wyłącznikowe w jednej gałęzi, a dla układu 2 wyłącznikowego pole odejściowe zawiera 2 pola wyłącznikowe  </t>
  </si>
  <si>
    <t xml:space="preserve">Una posición de salida puede consistir en más de una única posición de interruptor, p.e. en un diagrama unifilar con 1,5 interruptores por salida consiste en 3 posiciones de interruptor por calle, en un diagrama unifilar con dos interruptores por salida consiste en 2 posiciones de interruptor. </t>
  </si>
  <si>
    <t>Jedno izlazno polje može sadržavati i više od jednog prekidača, npr. u konfiguraciji 1.5 prekidač po polju sadrži 3 prekidača.</t>
  </si>
  <si>
    <t>O celula de plecare poate consta din mai mult decat o singura celula cu intreruptor, de exemplu schema monofilara cu 1,5 intreruptoare pe circuit consta in trei celule cu intreruptor pe un diametru, schema monofilara cu 2 intreruptoare pe circuit consta din 2 celule cu intreruptor.</t>
  </si>
  <si>
    <t>6.4</t>
  </si>
  <si>
    <t>Soucast</t>
  </si>
  <si>
    <t>Composant</t>
  </si>
  <si>
    <t>Komponente</t>
  </si>
  <si>
    <t>構成機器</t>
  </si>
  <si>
    <t>Komponent / del</t>
  </si>
  <si>
    <t>Element rozdzielnicy</t>
  </si>
  <si>
    <t>Componente</t>
  </si>
  <si>
    <t>Komponenta</t>
  </si>
  <si>
    <t>Componenta</t>
  </si>
  <si>
    <t>IEC 60517</t>
  </si>
  <si>
    <t xml:space="preserve">Zakladni cast hlavniho nebo uzemnovaciho obvodu ZRZ, ktera slouzi urcitemu specifikovanemu ucelu (napr. vypinac, odpojovac, uzemnovac, pristrojovy transformator, pruchodky, pripojnice, propojeni, koncovka, a pod.) </t>
  </si>
  <si>
    <t>Essential part of the main or earthing circuits of GIS which serves a specific function (e.g. circuit breakers, disconnector, earthing switch, instrument transformer, bushings, busbar, bushing, termination, etc.).</t>
  </si>
  <si>
    <t>Pièce essentielle du circuit primaire sous tension et du circuit relié à la terre des GIS, qui assurent une fonction spécifique (par exemple disjoncteurs, sectionneurs, sectionneur de MALT, transformateur de mesure, les traversées, les jeux de barres, etc.).</t>
  </si>
  <si>
    <t>Wesentlicher Teil des Haupt- oder Erdungskreises einer GIS welcher eine spezifische Funktion beinhaltet (z.B. Leistungsschalter, Trennschalter; Erdungsschalter, Wandler; Durchführungen, Sammelschiene, Anschlüsse, etc.)</t>
  </si>
  <si>
    <t>特定の機能を供給するＧＩＳの主回路もしくは接地回路の基本部位。（例：遮断器、断路器、接地開閉器、計器用変成器、ブッシング、母線、端末部品など。）</t>
  </si>
  <si>
    <t>Selvstendig del av hovedkretsen eller jordsystemet som har sin egen funksjon, eksempelvis effektbryter, skillebryter, jordslutter, samleskinne etc.</t>
  </si>
  <si>
    <t>Zasadnicza część głównego lub uziemionego obwodu GIS, która służy określonej funkcji (np. wyłączniki, odłączniki, uziemniki, przekładniki, izolatory przepustowe, szyny zbiorcze, głowice kablowe, itp.)</t>
  </si>
  <si>
    <t>Parte esencial del circuito principal o del circuito de tierra de la subestación blindada el cual realiza una función específica (p.e. Interruptores, seccionadores, seccionadores de p.a.t., transformadores de medida y protección, bornas, barras, botellas terminales, etc.)</t>
  </si>
  <si>
    <t>Osnovni dio glavnog strujnog kruga ili kruga uzemljenja u GIS-u koji obavlja specifičnu funkciju (npr. prekidač, rastavljač, zemljospojnik, mjerni transformator, provodni izolator, sabirnica, priključnice itd.).</t>
  </si>
  <si>
    <t>Partea esentiala a circuitelor principale sau de legare la pamant a GIS, care indeplineste o functie specifica (ex. intreruptoare, separatoare, CLP, trafo masura, treceri izolate, bare, terminale etc.)</t>
  </si>
  <si>
    <t>6.5</t>
  </si>
  <si>
    <t>Typ zapouzdreni</t>
  </si>
  <si>
    <t xml:space="preserve">Type of enclosure </t>
  </si>
  <si>
    <t xml:space="preserve">Type d'enveloppe </t>
  </si>
  <si>
    <t>Art der Kapselung</t>
  </si>
  <si>
    <t>圧力容器の種類</t>
  </si>
  <si>
    <t>Kapsling</t>
  </si>
  <si>
    <t>Rodzaj obudowy</t>
  </si>
  <si>
    <t>Tipo de envolvente</t>
  </si>
  <si>
    <t>Tip kučišta</t>
  </si>
  <si>
    <t>Tipul carcasei</t>
  </si>
  <si>
    <t xml:space="preserve">Identifikace poctu vodicu vvn nebo zvn umistenych v jednom pouzdre dane soucasti. Soucasti mohou byt bud 1-polove nebo 3-polove zapouzdrene. </t>
  </si>
  <si>
    <t>Identification of HV conductors number placed in one component enclosure. The components can be either single phase or three phased enclosed</t>
  </si>
  <si>
    <t>Nombre de conducteurs HT placés dans une enveloppe. Les composants peuvent être ou monophasés ou triphasés</t>
  </si>
  <si>
    <t xml:space="preserve">Identifikation der in einem Gehäuse befindlichen Hochspannungsleiter. Die Komponente kann entweder einphasig oder dreiphasig gekapselt sein. </t>
  </si>
  <si>
    <t>１つの圧力容器内の高電圧導体の本数の分類。その構成は、相分離と三相一括とに分類される。</t>
  </si>
  <si>
    <t>Angivelse av antall faseledere som finnes inne i samme kapsling (enten en eller tre).</t>
  </si>
  <si>
    <t>Identyfikacja liczby przewodów WN umieszczonych w jednej obudowie szyn. Element szyn może być umieszczony w obudowie jednofazowej lub trójfazowej.</t>
  </si>
  <si>
    <t>Numero de identificación de los conductores de alta tensión situado en la envolvente del componente. El componente puede ser también de envolvente unipolar o trifásica.</t>
  </si>
  <si>
    <t>Identifikacija VN vodiča smještenih u sabirničko kučište. Sabirničko kučište može biti jedno-fazno ili tro-fazno oklopljeno.</t>
  </si>
  <si>
    <t>Identificarea numarului de conductoare de IT plasate intr-o carcasa. Componentele pot fi anvelopate monofazat sau trifazat.</t>
  </si>
  <si>
    <t>Typ zapouzdreni pripojnic</t>
  </si>
  <si>
    <t>Type of busbar enclosure</t>
  </si>
  <si>
    <t>Type d'enveloppe jeu de barres</t>
  </si>
  <si>
    <t>Art der Sammelschienenkapselung</t>
  </si>
  <si>
    <t>母線の圧力容器の分類</t>
  </si>
  <si>
    <t>Samleskinnekapsling</t>
  </si>
  <si>
    <t>Rodzaj obudowy pola wyłącznikowego</t>
  </si>
  <si>
    <t>Tipo de envolvente de las barras</t>
  </si>
  <si>
    <t>Tip sabirničkog kučišta</t>
  </si>
  <si>
    <t>Tipul carcasei de bara</t>
  </si>
  <si>
    <t xml:space="preserve">Identifikace poctu vodicu vvn nebo zvn umistenych v jednom pouzdre pripojnic. Pripojnice mohou byt bud 1-polove nebo 3-polove zapouzdrene. </t>
  </si>
  <si>
    <t>Identification of HV conductors number placed in one busbar enclosure. The busbar component can be either 1 phase enclosed or 3 phase enclosed.</t>
  </si>
  <si>
    <t>Nombre de conducteurs HT placés dans une enveloppe de jeu de barres. Les composants peuvent être ou monophasés ou triphasés</t>
  </si>
  <si>
    <t xml:space="preserve">Identifikation der in einem Sammelschienengehäuse befindlichen Hochspannungsleiter. Die Sammelschienenkomponente kann entweder einphasig oder dreiphasig gekapselt sein. </t>
  </si>
  <si>
    <t>１つの母線の圧力容器内の高電圧導体の本数の分類。その構成は、相分離と三相一括とに分類される。</t>
  </si>
  <si>
    <t>Identyfikacja liczby przewodów WN umieszczonych w jednej obudowie pola wyłącznikowego. Element pola wyłącznikowego może być umieszczony w obudowie jednofazowej lub trójfazowej.</t>
  </si>
  <si>
    <t>Numero de identificación de los conductores de alta tensión situado en la envolvente de la barra. La barra puede ser también de envolvente unipolar o trifásica.</t>
  </si>
  <si>
    <t>Identificarea numarului de conductoare de IT plasate intr-o carcasa de bare. Componenta bara poate fi anvelopata monofazat sau trifazat.</t>
  </si>
  <si>
    <t>Typ zapouzdreni vypinacovych poli</t>
  </si>
  <si>
    <t>Type of CB-bay enclosure</t>
  </si>
  <si>
    <t>Type d'enveloppe de travée disjoncteur</t>
  </si>
  <si>
    <t>Art der Leistungsschalterfeldkapselung</t>
  </si>
  <si>
    <t>ＣＢ回線の圧力容器の分類</t>
  </si>
  <si>
    <t>Avgangskapsling</t>
  </si>
  <si>
    <t>Tipo de envolvente de la posición de interruptor</t>
  </si>
  <si>
    <t>Tip prekidačkog kučišta</t>
  </si>
  <si>
    <t>Tipul carcasei de celula cu intreruptor</t>
  </si>
  <si>
    <t>Identifikace poctu vodicu vvn nebo zvn umistenych v jednom pouzdre  soucasti vypinacovych poli. Vypinacova pole mohou byt bud 1-polove nebo 3-polove zapouzdrene.</t>
  </si>
  <si>
    <t>Identification of HV conductors number placed in one CB-bay enclosure (except the busbar part of the bay). The CB-bay component can be either single phase enclosed or three phase enclosed.</t>
  </si>
  <si>
    <t>Nombre de conducteurs HT placés dans une enveloppe de la travée disjoncteur (sauf pour la partie jeu de barres de la travée). Les composants peuvent être ou monophasés ou triphasés</t>
  </si>
  <si>
    <t xml:space="preserve">Identifikation der in den Leistungsschalterfeldgehäusen befindlichen Hochspannungsleiter (ohne die dem Feld zugehörigen Teile der Sammelschiene). Die Leistungsschalterfeldkomponente kann entweder einphasig oder dreiphasig gekapselt sein. </t>
  </si>
  <si>
    <t>１つのＣＢ回線の圧力容器内の高電圧導体の本数の分類（その回線の母線部分は除く）。その構成は、相分離と三相一括とに分類される。</t>
  </si>
  <si>
    <t>Angivelse av antall faseledere som finnes inne i samme kapsling, unntatt for samleskinnedelen av avgangen (enten en eller tre).</t>
  </si>
  <si>
    <t>Identyfikacja liczby przewodów WN umieszczonych w jednej obudowie pola wyłącznikowego. (Za wyjątkiem części szyn pola) Element pola wyłącznikowego może być umieszczony w obudowie jednofazowej lub trójfazowej.</t>
  </si>
  <si>
    <t xml:space="preserve">Numero de identificación de los conductores de alta tensión situado en la envolvente de la posición de interruptor (excepto la parte de la barra de la posición). La posición de interruptor puede ser también de envolvente unipolar o trifásica. </t>
  </si>
  <si>
    <t>Identifikacija VN vodiča smještenih u jedno prekidačko kučište. Prekidačko kučište može biti jedno-fazno ili tro-fazno oklopljeno.</t>
  </si>
  <si>
    <t xml:space="preserve"> Identificarea numarului de conductoare de IT plasate intr-o carcasa de celula cu intreruptor (exceptand barele celulei). Componenta celula cu intreruptor poate fi anvelopata mono sau trifazat.</t>
  </si>
  <si>
    <t>Pripojnice/Propojeni v polich</t>
  </si>
  <si>
    <t>Busbar/Busduct</t>
  </si>
  <si>
    <t>Jeux de barres / barre de liaison</t>
  </si>
  <si>
    <t>Sammelschiene / Verbindungsbaustein</t>
  </si>
  <si>
    <t>母線／母線連絡部</t>
  </si>
  <si>
    <t>Szyna zbiorcza / Szynoprzewód</t>
  </si>
  <si>
    <t>Barra/Conducto</t>
  </si>
  <si>
    <t>Sabirnice/Metalom oklopljeni vodič</t>
  </si>
  <si>
    <t>Bare/ Bare de legatura</t>
  </si>
  <si>
    <t>Pripojnice</t>
  </si>
  <si>
    <t>Busbar</t>
  </si>
  <si>
    <t>jeux de barres</t>
  </si>
  <si>
    <t>Sammelschiene</t>
  </si>
  <si>
    <t>母線</t>
  </si>
  <si>
    <t>Samleskinne</t>
  </si>
  <si>
    <t xml:space="preserve">Szyna zbiorcza </t>
  </si>
  <si>
    <t>Barra</t>
  </si>
  <si>
    <t>Sabirnice</t>
  </si>
  <si>
    <t>Bare</t>
  </si>
  <si>
    <t xml:space="preserve">Pripojnice (soucast pripojnic) je ta cast rozvodneho zarizeni, ktera slouzi pro propojeni mezi vypinacovymi poli. V zavislosti na pouzitem jednopolovem schematu zapojeni hlavnich obvodu muze rozvodne zarizeni mit jednu nebo vice hlavnich pripojnic, pomocnou pripojnici nebo okruzni pripojnici. </t>
  </si>
  <si>
    <t>Busbar (busbar component) is that part of the switchgear which serves for interconnection between CB-bays. Based on single line diagram, in the switchgear there may be one to several main busbars, transfer busbar or a ring busbar.</t>
  </si>
  <si>
    <t>Le jeu de barres (composant de jeu de barres) est la partie de l'appareillage assurant la liaison entre les travées disjoncteur. Basé sur le schéma électrique HT du poste, il peut y avoir un ou plusieurs barres principales, ex.: jeu de barres de transfert, jeu de barres en anneau.</t>
  </si>
  <si>
    <t>Sammelschiene (Sammelschienenkomponente) ist der Teil der Anlage, der die Verbindung zwischen den einzelnen CB-bays darstellt. Je nach Schaltungsart kann die Anlage mehrere Sammelschienen, Umgehungsschienen oder Ringschienen aufweisen.</t>
  </si>
  <si>
    <t>母線（母線構成部品）は、ＣＢ回線間を接続するための開閉装置部品。単線結線図では、１つもしくは複数の主母線、補助母線（バイパス断路器での回路切換えなどで使用される主母線名称）、環状母線が開閉装置で適用される。</t>
  </si>
  <si>
    <t>Samleskinne (komponenten) er lederen som forbinder effektbryterfeltene.</t>
  </si>
  <si>
    <t>Szyna zbiorcze  (element szyny zbiorczej) jest tą częścią rozdzielniczy, która służy do wzajemnego połączenia między polami wyłącznikowymi. Biorąc pod uwagę schematy jednokreskowe, w rozdzielnicy może znajdować się jedna lub kilka głównych szyn zbiorczych, szyna obejściowa, lub szyny pierścieniowe.</t>
  </si>
  <si>
    <t>Barra (componente barra) es la parte de la aparamenta que sirve de interconexión entre las posiciones de interruptor. Basandonos en un diagrama unifilar, en la aparamenta pueden haber de una a varias barras principales, barras de transferencia, o una barra en anillo.</t>
  </si>
  <si>
    <t>Sabirnice (sabirničko kučište) je dio postrojenja koje služi za spajanje između prekidačkih polja. U postrojenju može biti jedna ili više glavnih sabirnica, pomoćne sabirnice itd..</t>
  </si>
  <si>
    <t>Barele constituie partea aparatajului de IT asigurand legatura intre celulele cu intreruptor. Functie de schema electrica a statiei de IT, pot fi una sau mai multe bare principale, bare de transfer, bare in inel.</t>
  </si>
  <si>
    <t>Propojeni v polich</t>
  </si>
  <si>
    <t>Busduct</t>
  </si>
  <si>
    <t>Barre de liaison</t>
  </si>
  <si>
    <t>Verbindungsbaustein</t>
  </si>
  <si>
    <t>母線連絡部</t>
  </si>
  <si>
    <t>Lederseksjon</t>
  </si>
  <si>
    <t>Szynoprzewód</t>
  </si>
  <si>
    <t>Conducto</t>
  </si>
  <si>
    <t>Metalom oklopljeni vodič</t>
  </si>
  <si>
    <t>Bare de legatura</t>
  </si>
  <si>
    <t xml:space="preserve">Propojeni v poli (soucast propojeni v poli) je ta cast rozvodneho zarizeni, ktera slouzi v jednom vypinacovem poli pro propojeni mezi jednotlivymi soucastmi (pristroji)  a pro pripojeni na vnejsi interface (pruchodky venkovniho vedeni, kabelove koncovky, pruchodky transformatoru, a pod.)  </t>
  </si>
  <si>
    <t xml:space="preserve">Busduct (busduct component) is that part of the switchgear which serves for interconnection of individual apparatus and for connection to outer interface (overhead line bushings, cable boxes, transformer bushings, etc.) within one CB-bay. </t>
  </si>
  <si>
    <t xml:space="preserve">Barre de liaison, c'est la partie de l'appareillage assurant la liaison entre les différents appareils et le raccordement des interfaces externes (traversée de raccordement aux lignes aériennes, boîtes à câble, traversée de transformateur, etc.…) dans une travée disjoncteur. </t>
  </si>
  <si>
    <t>Verbindungsbausteine sind die Teile der Anlage, die innerhalb eines Feldes die Verbindung zwischen den einzelner Geräten sowie deren Verbindung zu den äußeren Durchführungen (Freileitungs-, Kabel-, Transformatoranschlüsse, etc.) darstellen.</t>
  </si>
  <si>
    <t>母線連絡部 (母線連絡部部品) は、１ＣＢ回線内の各機器間の相互連結及び外部機器（送電線路用ブッシング、ケーブルヘッドや変圧器取合い部ブッシングなど）を接続するための開閉装置部品。</t>
  </si>
  <si>
    <t>Lederforbindelse mellom de enkelte komponentene / delene i et felt</t>
  </si>
  <si>
    <t>Szynoprzewód (element szynoprzewodu) jest tą częścią rozdzielnicy, która służy do wzajemnego połączenia idywidualnych aparatów lub do połączenia z zewnętrznym przyłączem (przepustami do linii napowietrznej, głowicami kablowymi, przepustami transformatora itp.) w jednym polu wyłącznikowym.</t>
  </si>
  <si>
    <t>Conducto (componente conducto) es la parte de la aparamenta que sirve de interconexión entre los aparatos individuales y la conexión de otros interfaces (bornas de líneas aéreas, botellas terminales, bornas de transformadores, etc...) con la posición de interruptor.</t>
  </si>
  <si>
    <t>Metalom oklopljeni vodič je dio postrojenja koji služi za povezivanje pojedinačnih aparata i za povezivanje s vanjskim međuspojevima (provodni izolator na nadzemni vod, kabelska kučišta, provodni izolator na transformator itd.) unutar jednog prekidačkog polja.</t>
  </si>
  <si>
    <t>Barele de legatura constituie partea aparatajului care asigura legatura intre diferite aparate si racordul la interfetele externe (traverse de racord la LEA, cutii de cabluri, borne de transformator etc.) intr-o celula cu intreruptor.</t>
  </si>
  <si>
    <t>Odpojovac</t>
  </si>
  <si>
    <t>Disconnector</t>
  </si>
  <si>
    <t>断路器</t>
  </si>
  <si>
    <t>Skillebryter</t>
  </si>
  <si>
    <t>Odłącznik</t>
  </si>
  <si>
    <t>Rastavljač</t>
  </si>
  <si>
    <t>Separator</t>
  </si>
  <si>
    <t>IEC 60050</t>
  </si>
  <si>
    <t>IEC 60 050</t>
  </si>
  <si>
    <t>IEV 441-14-05</t>
  </si>
  <si>
    <t xml:space="preserve">Mechanicke spinaci zarizeni, ktere ve vypnute poloze poskytuje izolacni vzdalenost v souladu se specifikovanymi pozadavky  </t>
  </si>
  <si>
    <t>A mechanical switching device which provides, in the open position, an isolating distance in accordance with specified requirements.</t>
  </si>
  <si>
    <t>Dispositif mécanique de commutation, qui assure en position ouvert une distance d'isolement de sécurité suivant les conditions définies dans la norme CEI correspondante.</t>
  </si>
  <si>
    <t>Ein mechanisches Schaltgerät, dass in geöffneter Stellung einen Isolationsabstand nach spezifizierten Anforderungen bietet.</t>
  </si>
  <si>
    <t>仕様で要求される絶縁距離を開極状態で供給する機械的開閉装置。.</t>
  </si>
  <si>
    <t>En mekanisk bryter som i åpen stilling har en isolasjonsavstand som oppfyller kravene gitt i spesifikasjoner.</t>
  </si>
  <si>
    <t>Mechaniczne urządzenie łączeniowe, które zapewnia w pozycji otwartej przerwę izolacyjna zgodną z określonymi wymaganiami.</t>
  </si>
  <si>
    <t>Dispositivo mecánico de conexión que asegura, en posición abierto, una distancia de aislamiento de acuerdo con las condicciones especificadas.</t>
  </si>
  <si>
    <t>Mehanički sklopni aparat koji u otvorenom položaju osigurava rastavni razmak u skladu sa specifičnim zahtjevima.</t>
  </si>
  <si>
    <t xml:space="preserve">Echipament de comutatie mecanic, care asigura, in pozitie deschis o distanta de izolatie in conformitate cu cerintele specificate. </t>
  </si>
  <si>
    <t>Earthing Switch</t>
  </si>
  <si>
    <t>Sectionneur de MALT</t>
  </si>
  <si>
    <t>接地開閉器</t>
  </si>
  <si>
    <t>Uziemnik</t>
  </si>
  <si>
    <t>Seccionador de puesta a tierra</t>
  </si>
  <si>
    <t>Zemljospojnik</t>
  </si>
  <si>
    <t>Cutit de legare la pamant (CLP)</t>
  </si>
  <si>
    <t>IEV 441-14-11</t>
  </si>
  <si>
    <t xml:space="preserve">Mechanicke spinaci zarizeni slouzici k uzemneni casti obvodu, ktere je schopno vydrzet po urcitou dobu prenos proudu za specifikovanych nenormalnich provoznich podminek site jako jsou zkraty, avsak, ktere neni urceno k prenosu proudu za normalnich provoznich podminek site </t>
  </si>
  <si>
    <t>A mechanical switching device for earthing parts of a circuit, capable of withstanding for a specified time currents under abnormal conditions such as those of a short-circuit, but not required to carry current under normal conditions of the circuit.</t>
  </si>
  <si>
    <t>Dispositif mécanique de commutation pour mettre à la terre les pièces d'un circuit, capables de supporter le courant de court circuit pour une durée limité 1 ou 3 s, mais non conçu pour transiter le courant nominal du poste.</t>
  </si>
  <si>
    <t>Ein mechanisches Schaltgerät zum erden eines Stromkreises. Dabei trägt es für einen spezifizierten Zeitraum Ströme unter anormalen Betriebsbedingungen wie Kurzschlüsse. Das Gerät ist jedoch nicht für das Führen von normalen Betriebsströmen vorgesehen.</t>
  </si>
  <si>
    <t>回路の接地を取るための機械的開閉装置。接地開閉器は、通常運転時の定格電流通電責務はないが、短絡回路のような事故時に発生する仕様範囲内の短時間電流を通電する能力が必要とされる。</t>
  </si>
  <si>
    <t xml:space="preserve">En mekanisk bryter for å forbinde deler av en krets med jord. Skal kunne føre spesifiserte strømstyrker en spesifisert tid under feil, eksempelvis ved kortslutninger, men trenger ikke å kunne føre strøm under normal drift av anlegget. </t>
  </si>
  <si>
    <t>Mechaniczne urządzenie łączeniowe do uziemiania części obwodu, zdolne do wytrzymywania w określonym czasie prądów w nienormalnych warunkach, takich jak prądy zwarciowe, ale nie wymaga przewodzenia prądu w normalnych warunkach tego obwodu</t>
  </si>
  <si>
    <t>Dispositivo mecánico de conexión utilizado para poner a tierra parte de un circuito, capaz de soportar durante un tiempo especificado corrientes en condiciones anormales, tales como cortocircuitos, pero no previsto para soportar corrientes en condiciones normales del circuito</t>
  </si>
  <si>
    <t>Mehanički sklopni aparat za uzemljivanje dijelova strujnog kruga, sposoban da određeno vrijeme podnese struju u nenormalnim uvjetima pogona kao što je kratki spoj, ali bez sposobnosti da u normalnim pogonskim uvjetima vodi struju.</t>
  </si>
  <si>
    <t>Un echipament de comutatie mecanic pe partile de legare la pamant, capabil sa reziste pentru un timp specificat la curenti in conditii anormale, ca acelea de scurtcircuit, dar care nu este solicitat sa conduca curenti in conditii normale.</t>
  </si>
  <si>
    <t>Kombinovany odpojovac-uzemnovac</t>
  </si>
  <si>
    <t>Combined disconnector / Earthing switch</t>
  </si>
  <si>
    <t>Combiné Sectionneur / Sectionneur de MALT</t>
  </si>
  <si>
    <t>Kombinierter Trenn- Erdungsschalter</t>
  </si>
  <si>
    <t>複合型断路器接地開閉器</t>
  </si>
  <si>
    <t>Kombinert (3 pos.)</t>
  </si>
  <si>
    <t>Kombinowany odłącznik - uziemnik</t>
  </si>
  <si>
    <t>Seccionador con cuchilla/s de puesta a tierra</t>
  </si>
  <si>
    <t>Kombinacija rastavljač - zemljospojnik</t>
  </si>
  <si>
    <t>Separator/ CLP combinat</t>
  </si>
  <si>
    <t xml:space="preserve">Kombinovany odpojovac-uzemnovac je vicefunkcni pristroj, v nemz jeho funkce zavisi na poloze jednoho spolecneho hlavniho kontaktu </t>
  </si>
  <si>
    <t>Combined disconnector / Earthing switch is multifunctional equipment in which the function depends on a position of one common main contact.</t>
  </si>
  <si>
    <t>Le combiné sectionneur / sectionneur de MALT est un équipement multifonctions dans lequel la fonction sectionneur ou MALT dépend de la position d'un contact principal commun.</t>
  </si>
  <si>
    <t>Kombinierte Trenn- / Erdungsschalter sind multifunktionale Geräte, bei denen die Schaltfunktion von der Stellung des gemeinsamen Hauptkontaktes abhängt.</t>
  </si>
  <si>
    <t>複合型断路器接地開閉器は、共通の１つの主接点の位置によって断路器と接地開閉器両者の機能を持つ複合型開閉装置。</t>
  </si>
  <si>
    <t>Kombinert skillebryter / jordslutter er en multifunksjonskomponent der funksjonen avhenger av posisjonen til en, felles hovedkontakt.</t>
  </si>
  <si>
    <t xml:space="preserve">Kombinowany odłącznik - uziemnik jest wielofunkcyjnym urządzeniem, którego funkcja zależy od położenia jednego wspólnego styku. </t>
  </si>
  <si>
    <t>Seccionador con cuchilla/s de puesta a tierra es un equipo multifuncional cuya función depende de la posición del contacto principal</t>
  </si>
  <si>
    <t>Kombinacija rastavljač - zemljospojnik je višefunkcionalni aparat čija funkcija ovisi o poziciji jednog zajedničkog glavnog kontakta.</t>
  </si>
  <si>
    <t>Este un echipament multifunctional la care functiunea depinde de pozitia unui contact principal comun.</t>
  </si>
  <si>
    <t xml:space="preserve">Poznamka : V ZRZ, v nemz odpojovac a uzemnovac jsou umisteny v jednom pouzdre, avsak maji samostatne pohony a kontakty, jsou odpojovac a uzemnovac povazovany za dva samostatne pristroje. </t>
  </si>
  <si>
    <t>Note: In GIS, if there are disconnector and earthing switch with separated drives and contacts placed in one gas compartment, they are considered as stand alone devices.</t>
  </si>
  <si>
    <t>Note : Dans un GIS, s'il y a sectionneur et un sectionneur de MALT ayant les commandes séparées même si les contacts sont placés dans un compartiment commun de gaz, ils seront considérés comme deux composants séparés.</t>
  </si>
  <si>
    <t>Anmerkung: Sind in GIS in einem Gasraum Trenn- und Erdungsschalter mit unabhängigen Antrieben angeordnet, so sind sie als Einzelgeräte zu werten.</t>
  </si>
  <si>
    <t>注記：GIS機器の中で、断路器と接地開閉器の操作機構と接点が独立している場合は、１つの圧力容器内に収納されている時でも断路器と接地開閉器は独立した機器とする。</t>
  </si>
  <si>
    <t>Note: Dersom skillebryter og jordslutter har separate driftsanordninger anses dette som to komponenter.</t>
  </si>
  <si>
    <t>Uwaga: W rozdzielnicy GIS, jeżeli odłączniki i uziemniki mają oddzielne napędy i styki umieszczone w jednym przedziale gazowym są one traktowane jako oddzielne aparaty.</t>
  </si>
  <si>
    <t>Nota: En las GIS, si hay seccionadores y seccionadores de puesta a tierra con mandos separados y contactos situados en un compartimento, son considerados como dispositivos independientes</t>
  </si>
  <si>
    <t>Napomena: U GIS-u, ukoliko postoje rastavljač i zemljospojnik sa odvojenim pogonima i kontaktima smještenim u istom plinskom kučištu smatraju se zasebnim aparatima.</t>
  </si>
  <si>
    <t xml:space="preserve">Nota: In GIS, daca exista separator si CLP cu mecanisme si contacte plasate intr-un singur compartiment de gaz, sunt considerate ca un dispozitiv de sine statator. </t>
  </si>
  <si>
    <t xml:space="preserve">Nezapnul/nevypnul na povel </t>
  </si>
  <si>
    <t xml:space="preserve">Does not open/close on command </t>
  </si>
  <si>
    <t>Ne se ferme pas sur commande/ Ne s'ouvre pas sur commande</t>
  </si>
  <si>
    <t>Schließt/öffnet nicht auf Kommando</t>
  </si>
  <si>
    <t>閉極／開極不能</t>
  </si>
  <si>
    <t>Kobler ikke inn/ut på kommando.</t>
  </si>
  <si>
    <t>Nie zamyka się po podaniu impulsu sterowniczego</t>
  </si>
  <si>
    <t>No cierra/abre a la orden</t>
  </si>
  <si>
    <t>Ne isklapa/uklapa na komandu</t>
  </si>
  <si>
    <t>Nu deschide/ nu inchide la comanda</t>
  </si>
  <si>
    <t>Tento druh poruchy vypovida o elektrickem ovladani nebo o mechanicke funkci odpojovace/uzemnovace</t>
  </si>
  <si>
    <t>This kind of failure refers to the electrical control and/or mechanical operation of the disconnector / earthing switch.</t>
  </si>
  <si>
    <t>Ce genre de défaillance concerne le circuit de commande électrique et/ou le mécanisme de commande du sectionneur / du sectionneur de MALT.</t>
  </si>
  <si>
    <t>Dieser Fehlertyp bezieht sich auf die elektrische Steuerung und/oder den mechanischen  Betrieb des Trenn-/Erdungsschalters</t>
  </si>
  <si>
    <t>断路器、接地開閉器の電気的な制御回路や操作機構の故障に関する故障。</t>
  </si>
  <si>
    <t>Ten rodzaj uszkodzenia dotyczy elektrycznego sterowania i / lub mechanicznego działania tego odłącznika / uziemnika</t>
  </si>
  <si>
    <t>Esta clase de fallo se refiere al control eléctrico y/o a la operación mecánica del seccionador / seccionador de puesta a tierra</t>
  </si>
  <si>
    <t>Ova vrsta kvara odnosi se na električno upravljanje i/ili mehanički pogon rastavljača/zemljospojnika.</t>
  </si>
  <si>
    <t>Acest tip de defectare se refera la actionarea electrica si/sau mecanica a separatorului/CLP.</t>
  </si>
  <si>
    <t>Vypnul/zapnul bez povelu</t>
  </si>
  <si>
    <t xml:space="preserve">Opens/Closes without command </t>
  </si>
  <si>
    <t xml:space="preserve">Se ferme sans commande/ s'ouvre sans commande </t>
  </si>
  <si>
    <t>Schließt/öffnet ohne Kommando</t>
  </si>
  <si>
    <t>自然投入／開放</t>
  </si>
  <si>
    <t>Kobler inn/ut uten kommandosignal.</t>
  </si>
  <si>
    <t>Zamyka się bez podania impulsu sterowniczego</t>
  </si>
  <si>
    <t>Cierra/abre sin orden</t>
  </si>
  <si>
    <t>Isklapa/Uklapa bez komande.</t>
  </si>
  <si>
    <t>Deschide/ inchide la comanda</t>
  </si>
  <si>
    <t xml:space="preserve">Tento druh poruchy vypovida o elektrickem ovladani nebo o mechanicke funkci odpojovace/uzemnovace (nikoliv vsak v dusledku poruchy funkce systemu ochran nebo ridiciho systemu v rozvodne) </t>
  </si>
  <si>
    <t>This kind of failure refers to the electrical control and/or operating mechanism of the disconnector / earthing switch (not due to failures of the substation protection or control system functions).</t>
  </si>
  <si>
    <t>Ce genre de défaillance concerne le circuit de commande électrique et/ou le mécanisme de commande du sectionneur / du sectionneur de MALT (mais non, en raison d'une défaillance du système de contrôle commande ou de protection de sous-station fonctionne)..</t>
  </si>
  <si>
    <t>Dieser Fehlertyp bezieht sich auf die elektrische Steuerung und/oder den mechanischen  Betrieb des Trenn-/Erdungsschalters (nicht durch Fehler des Anlagenschutzes oder der Anlagensteuerung)</t>
  </si>
  <si>
    <t>断路器、接地開閉器の電気的な制御回路や操作機構の故障に関する故障。（ただし、変電所の保護システムや制御回路の故障は除く。）</t>
  </si>
  <si>
    <t>Esta clase de fallo se refiere al control eléctrico y/o al mecanismo de accionamiento del seccionador / seccionador de puesta a tierra (no debido a fallos en las funciones de los sistemas de protección o de control)</t>
  </si>
  <si>
    <t>Ova vrsta kvara odnosi se na električno upravljanje i/ili pogonski mehanizam rastavljača/zemljospojnika (ne na kvar zaštite ili upravljanja postrojenja).</t>
  </si>
  <si>
    <t>Acest tip de defectare se refera la mecanismul electric de control si/sau de actionare al separatorului/CLP (nu se datoreaza defectarilor functiilor de protectie ale statiei sau sistemului de control).</t>
  </si>
  <si>
    <t>Ne transite pas le courant</t>
  </si>
  <si>
    <t>Trägt den Strom nicht</t>
  </si>
  <si>
    <t>Nie przewodzi prądu</t>
  </si>
  <si>
    <t>Tento druh poruchy vypovida o elektrickem jevu v kontaktnim systemu  nebo na primarnim pripojeni odpojovace/uzemnovace v zapnutem stavu.</t>
  </si>
  <si>
    <t>This kind of failure refers to an electrical phenomena in the contact system of the disconnector / earthing switch at the closing position.</t>
  </si>
  <si>
    <t>Cette défaillance concerne les contacts électriques du sectionneur / du sectionneur de MALT en position fermée.</t>
  </si>
  <si>
    <t>Dieser Fehlertyp bezieht sich auf einen elektrischen Effekt im Kontaktsystem oder den Primäranschlüssen eines Trenn-/Erdungsschalters im eingeschalteten Zustand.</t>
  </si>
  <si>
    <t>断路器、接地開閉器が投入状態の時の故障であり、接点部品の電気的特性変化に起因する。</t>
  </si>
  <si>
    <t>Denne feiltypen viser til elektriske fenomener (varmgang etc.) i kontaktsystemet skillebryteren / jordslutteren mens den er innkoblet.</t>
  </si>
  <si>
    <t xml:space="preserve">Ten rodzaj uszkodzenia dotyczy elektrycznych zjawisk systemu stykowego odłącznika / uziemnika  </t>
  </si>
  <si>
    <t>Esta clase de fallo se refiere a un fenómeno eléctrico en los contactos del seccionador / seccionador de p.a.t. en la posición de cerrado</t>
  </si>
  <si>
    <t>Ova vrsta kvara odnosi se na električke pojave u kontaktnom sistemu rastavljača / zemljospojnika u uklopljenom položaju.</t>
  </si>
  <si>
    <t>Acest tip de defectare se refera la un fenomen electric in sistemul de contact al separatorului/CLP in pozitie inchisa.</t>
  </si>
  <si>
    <t>Zkrat</t>
  </si>
  <si>
    <t>Overslag til jord</t>
  </si>
  <si>
    <t>Defecto a tierra</t>
  </si>
  <si>
    <t>Scurtcircuit la pamant</t>
  </si>
  <si>
    <t xml:space="preserve">Tento druh poruchy vypovida o elektrickem preskoku mezi castmi odpojovace/uzemnovace pod napetim vvn nebo zvn a uzemnenymi castmi nebo zemi  </t>
  </si>
  <si>
    <t>This kind of failure refers to a electrical breakdown between parts of the disconnector / earthing switch at service voltage and earthed parts in the substation.</t>
  </si>
  <si>
    <t xml:space="preserve">Cette défaillance se caractérise par franchissement de l'isolement entre les parties du sectionneur / sectionneur de MALT sous tension de service et les pièces reliées à la terre </t>
  </si>
  <si>
    <t>Dieser Fehlertyp bezieht sich auf einen elektrischen Durchschlag zwischen Teilen des Trenn-/Erdungsschalters auf Hochspannungspotential und geerdeten Teilen.</t>
  </si>
  <si>
    <t>課電状態の断路器、接地開閉器の部品と対地間で発生した電気的絶縁破壊。</t>
  </si>
  <si>
    <t>Denne feiltypen viser til overslag / gjennomslag mellom deler av bryteren som er på høyspenningspotensial og jordede deler.</t>
  </si>
  <si>
    <t>Ten rodzaj uszkodzenia dotyczy elektrycznego przebicia izolacji pomiędzy częściami odłącznika / uziemnika na napięciu roboczym, a częściami uziemionymi w stacji.</t>
  </si>
  <si>
    <t>Esta clase de fallo se refiere a una falta entre partes del seccionador / seccionador de p.a.t. a la tensión de servicio y partes puestas a tierra en la subestación</t>
  </si>
  <si>
    <t>Ova vrsta kvara odnosi se na električki proboj između dijelova rastavljača / zemljospojnika na pogonskom naponu i uzemljenih dijelova u postrojenju</t>
  </si>
  <si>
    <t>Acest tip de defectare se refera la scurtcircuitul intre partile separatorului/CLP la tensiunea de serviciu si partile la pamant ale statiei.</t>
  </si>
  <si>
    <t>Blocage en position Ouvert ou Fermée</t>
  </si>
  <si>
    <t>Gesperrt in AUS oder EIN Schaltstellung</t>
  </si>
  <si>
    <t>Låst i utkoblet eller innkoblet stilling.</t>
  </si>
  <si>
    <t xml:space="preserve">Bloqueo en posición abierto o cerrado </t>
  </si>
  <si>
    <t xml:space="preserve">Blokira u isklopljenom ili uklopljenom položaju </t>
  </si>
  <si>
    <t>Blocare (zavorare in pozitie inchisa sau deschisa)</t>
  </si>
  <si>
    <t xml:space="preserve">Tento druh poruchy vypovida o elektrickem zablokovani funkce vlastnim blokovacim systemem odpojovace/uzemnovace. Tento druh poruchy se netyka situace, pri niz je zablokovani objeveno az v okamziku vyslani povelu ZAP nebo VYP (porucha typu "nezypnul/nevypnul na povel").  </t>
  </si>
  <si>
    <r>
      <t>This kind of failure refers to an electrical blocking set by the control system of the disconnector / earthing switch. This failure characteristic is not meant for situations where the locking is discovered while giving a command to open or to close. In that case the failure mode “</t>
    </r>
    <r>
      <rPr>
        <sz val="10"/>
        <color indexed="8"/>
        <rFont val="Arial"/>
        <family val="2"/>
      </rPr>
      <t>Does not close or open on command” is applicable.</t>
    </r>
  </si>
  <si>
    <t>Cette défaillance se caractérise par un blocage électrique du système de contrôle commande du sectionneur / sectionneur de MALT. Cette défaillance n'est pas signifiée quand le blocage est découvert lors d'une commande d'ouverture ou d'ouverture. Dans ce cas le mode de défaillance "ne se ferme pas ou ne s'ouvre pas" est applicable.</t>
  </si>
  <si>
    <t>Dieser Fehlertyp bezieht sich auf eine elektrische Sperre, die durch die Steuerung des Trenn-/Erdungsschalters gesetzt wurde. Diese Fehlerart trifft nicht für Fälle zu, bei denen die Sperre erst während der Kommandogabe für eine EIN- oder AUS-Schaltung bemerkt wird. In diesen Fällen ist der Fehlertyp "Schließt nicht auf Kommando; öffnet nicht auf Kommando" zu wählen.</t>
  </si>
  <si>
    <t>断路器、接地開閉器の制御システムの電気的鎖錠装置に関する故障。その故障の特徴は、鎖錠が発見された部位や開閉極指令を与える状態とは無関係であることである。その場合の故障モードは、”開閉極不能”が適用される。</t>
  </si>
  <si>
    <t xml:space="preserve">Ten rodzaj uszkoodzenia dotyczy elektrycznego blokowania spowodowanego przez układ sterowania odłącznika / uziemnika. Ta cecha uszkodzenia nie ma znaczenia w sytuacji, w której blokada została stwierdzona po podaniu impulsu na otwarcie lub zamknięcie. W takim przypadku ma zastosowanie tryb uszkodzenia "Nie zamyka się lub nie otwiera się po podaniu impulsu sterowniczego". </t>
  </si>
  <si>
    <t>Esta clase de fallo se refiere a un bloqueo eléctrico establecido por el sistema de control del seccionador / seccionador de p.a.t.  Este fallo característico no es aplicable a situaciones, donde el bloqueo es descubierto mientras se da una orden de apertura o cierre. En ese caso, el tipo de fallo es "No abre o no cierra a la orden"</t>
  </si>
  <si>
    <t>Ova vrsta kvara odnosi se na električne blokade i kontrolu rastavljača / zemljospojnika. Ne radi se o kvaru koji je uočen za vrijeme sklopnih operacija. Tada se primjenjuje kvar "ne uklapa/isklapa na komandu".</t>
  </si>
  <si>
    <t>Acest tip de defectare se refera la o blocare electrica data de sistemul de control al separatorului/CLP. Aceasta defectare nu se refera la situatiile cand blocarea (zavorirea) este descoperita in timpul unei comenzi de inchidere sau deschidere. In acest caz este aplicabil modul de defectare "Nu inchide sau nu deschide la comanda".</t>
  </si>
  <si>
    <t>Horizontalni (1 par hlavnich kontaktu) (1/6)</t>
  </si>
  <si>
    <t>Centre break (1/6)</t>
  </si>
  <si>
    <t>Sectionneur ouverture centrale (1/6)</t>
  </si>
  <si>
    <t>Drehtrennschalter (1/6)</t>
  </si>
  <si>
    <t>水平中心１点切（Centre break）(1/6)</t>
  </si>
  <si>
    <t>Senter-brudd (1/6)</t>
  </si>
  <si>
    <t>Poziomo obrotowy (1/6)</t>
  </si>
  <si>
    <t>Apertura central (Dos columnas) (1/6)</t>
  </si>
  <si>
    <t>Centralni prekid (1/6)</t>
  </si>
  <si>
    <t>Separator cu deschidere centrala (1/6)</t>
  </si>
  <si>
    <t>Vertikalni (4/6)</t>
  </si>
  <si>
    <t>Vertical (4/6)</t>
  </si>
  <si>
    <t>Sectionneur ouverture verticale (4/6)</t>
  </si>
  <si>
    <t>Hebeltrennschalter (4/6)</t>
  </si>
  <si>
    <t>垂直１点切（Vertical） (4/6)</t>
  </si>
  <si>
    <t>Vertikal (4/6)</t>
  </si>
  <si>
    <t>Sieczny (4/6)</t>
  </si>
  <si>
    <t>Separator cu deschidere verticala (4/6)</t>
  </si>
  <si>
    <t>Usporadani primarni casti PTP - "sponka" nebo "usni lalucek"</t>
  </si>
  <si>
    <t>CT primary arrangement – Hair pin or eyebolt types (1/4)</t>
  </si>
  <si>
    <t>Tc primaire – En épingle à cheveux ou en oeillet(1/4)</t>
  </si>
  <si>
    <t>CT Primäranordnung -  Haarnadel-Bauweise oder Nadelöhrbauweise (1/4)</t>
  </si>
  <si>
    <t>計器用変成器の主要構造 – ヘアピン形やアイボルト形（Hair pin or eyebolt types） (1/4)</t>
  </si>
  <si>
    <t>Strømtranformatorens primærkrets arrangement – "Hårnål" eller "øyebolt" type  (1/4)</t>
  </si>
  <si>
    <t>Układ uzwojenia pierwotnego przekładnika prądowego (hair pin or eyebolt)</t>
  </si>
  <si>
    <t>Devanado primario del TI – Horquilla o perno de argolla (1/4) (Hair pin or eyebolt types)</t>
  </si>
  <si>
    <t>Izvedba primara strujnog transformatora - osigurač ili bolcna (1/4)</t>
  </si>
  <si>
    <t>Primarul TC -  in ac de par (spelca, bolt) (1/4)</t>
  </si>
  <si>
    <t xml:space="preserve">Usporadani primarni casti PTP – primy primarni vodic </t>
  </si>
  <si>
    <t>CT primary arrangement – Bar primary or top core (2/4)</t>
  </si>
  <si>
    <t>Tc primaire - barre primaire traversante ou primaire sous tension (2/4)</t>
  </si>
  <si>
    <t>CT Primäranordnung - Massiver Primärleiter oder Kopfstromwandler (2/4)</t>
  </si>
  <si>
    <t>計器用変成器の主要構造 – Bar primary or top core (2/4)</t>
  </si>
  <si>
    <t>Strømtranformatorens primærkrets arrangement – "Stav" eller "toppkjerne" (2/4)</t>
  </si>
  <si>
    <t>Devanado primario del TI – Primario en barra o pirmario en cabeza (invertido) (2/4)</t>
  </si>
  <si>
    <t>Izvedba primara strujnog transformatora - štapni primar ili top core (2/4)</t>
  </si>
  <si>
    <t>Primarul TC - bara primara traversanta sau primar sub tensiune (2/4)</t>
  </si>
  <si>
    <t>Usporadani primarni casti PTP – kaskadni typ</t>
  </si>
  <si>
    <t>CT primary arrangement – Cascade type (3/4)</t>
  </si>
  <si>
    <t>Tc primaire - enroulement en cascade(3/4)</t>
  </si>
  <si>
    <t>CT Primäranordnung - Kaskadenbauweise (3/4)</t>
  </si>
  <si>
    <t>計器用変成器の主要構造 – カスケード形 (3/4)</t>
  </si>
  <si>
    <t>Strømtranformatorens primærkrets arrangement – "Kaskade" (3/4)</t>
  </si>
  <si>
    <t>Układ uzwojenia pierwotnego przekładnika prądowego - typu kaskadowego</t>
  </si>
  <si>
    <t>Devanado primario del TI – Tipo cascada (3/4)</t>
  </si>
  <si>
    <t>Izvedba primara strujnog transformatora - kaskada (3/4)</t>
  </si>
  <si>
    <t>Primarul TC - in cascada (3/4)</t>
  </si>
  <si>
    <t>Diagnosticka zkouska primarni casti PT</t>
  </si>
  <si>
    <t>IT primary diagnostic tests</t>
  </si>
  <si>
    <t>Transformateur de mesure tests de diagnostique circuit primaire</t>
  </si>
  <si>
    <t>Diagnoseprüfungen des Wandlerprimärteils</t>
  </si>
  <si>
    <t>計器用変成器の一次側診断</t>
  </si>
  <si>
    <t>Diagnostisk test på primærsiden av måletransformatoren</t>
  </si>
  <si>
    <t xml:space="preserve">Pomiary diagnostyczne uzwojenia pierwotnego przekładnika </t>
  </si>
  <si>
    <t xml:space="preserve">Medidas de diagnostico del primario del TM </t>
  </si>
  <si>
    <t>Dijagnostički test primara mjernog transformatora</t>
  </si>
  <si>
    <t>Teste primare de diagnosticare la transformatoarele de masura</t>
  </si>
  <si>
    <t xml:space="preserve">Diagnosticka zkouska primarni casti PT zahrnuje vsechny zkousky provadene na primarni strane vvn nebo zvn  kompletni instalace PT, napr. mereni ztratoveho cinitele, mereni kapacit, mereni izolacniho odporu, mereni odporu primarniho vinuti, mereni castecnych vyboju.  </t>
  </si>
  <si>
    <t>IT primary diagnostic tests include all tests that are performed on HV site of complete IT installation, e.g. power factor measurement, capacitance measurement, insulation resistance measurement, primary resistance measurements, PD measurements .</t>
  </si>
  <si>
    <t>Les tests de diagnostique primaires incluent tous les essais qui sont réalisés sur site de l'ensemble du transformateur de mesure, mesure du facteur de puissance, mesure de la capacité, mesure de la résistance d'isolation, mesures de la résistance du primaire, mesures de DP.</t>
  </si>
  <si>
    <t>Diagnoseprüfungen des Wandlerprimärteils beinhalten alle Prüfungen, die auf der Hochspannungsseite der Wandleranordnung durchgeführt werden (z.B. Leistungsfaktormessung, Kapazitätsmessung, Messung des Isolationswiderstandes, Widerstandsmessung des Primärpfades, Teilentladungsmessung).</t>
  </si>
  <si>
    <t>据付け後の計器用変成器について、高圧側で実施される全ての試験。（例：tanδ測定、静電容量測定、絶縁抵抗測定、一次巻線抵抗測定、部分放電測定）。</t>
  </si>
  <si>
    <t>Primærside diagnose omfatter alle tester som gjennomføres på høyspenningssiden, eksempelsvis tapsmålinger, kapasitansmålinger, isolasjonsmotstand, utladningsmålinger etc.</t>
  </si>
  <si>
    <t>Pomiary diagnostyczne strony pierwotnej przekładników obejmują wszystkie pomiary, które wykonywane po stronie WN kompletnego przekładnika np. pomiar współczynnika mocy, pomiary pojemności, pomiary rezystancji izolacji, pomiary rezystancji uzwojenia pierwotnego, pomiary wyładowań niezupełnych.</t>
  </si>
  <si>
    <t>Medidas de diagnostico del primario del TM incluyen todos los ensayos que se realizan en la parte de AT de un transformador de medida, p.e. medidas de factor de potencia, medida de capacidad, medida de resistencia de aislamiento, medida de resistencia del primario, medidas de descargas parciales.</t>
  </si>
  <si>
    <t>Dijagnostička ispitivanja primara mjernog transformatora uključuju sva ispitivanja koja se provode na VN strani kompletne instalacije transformatora, npr. mjerenje faktora snage, kapaciteta, otpora izolacije, otpora primara, parcijalna izbijanja.</t>
  </si>
  <si>
    <t>Testele primare de diagnosticare la transformatoarele de masura include toate testele care se fac pe partea de IT a instalatiei complete de transformator de masura, de ex. masurarea factorului de putere, masurarea capacitatii, masurarea rezistentei de izolare, masurarea rezistentei primare, masuratori de descarcari partiale.</t>
  </si>
  <si>
    <t>Diagnosticka zkouska sekundarni casti PT</t>
  </si>
  <si>
    <t>IT secondary diagnostic tests</t>
  </si>
  <si>
    <t>Transformateur de mesure tests de diagnostique circuit secondaire</t>
  </si>
  <si>
    <t>Diagnoseprüfungen des Wandlersekundärteils</t>
  </si>
  <si>
    <t>計器用変成器の二次側診断</t>
  </si>
  <si>
    <t>Diagnostisk test på sekundærsiden av måletransformatoren</t>
  </si>
  <si>
    <t>Pomiary diagnostyczne uzwojenia wtórnego przekładnika</t>
  </si>
  <si>
    <t xml:space="preserve">Medidas de diagnostico del secundario del TM </t>
  </si>
  <si>
    <t>Dijagnostički test sekundara mjernog transformatora</t>
  </si>
  <si>
    <t>Teste secundare de diagnosticare la transformatoarele de masura</t>
  </si>
  <si>
    <t>Diagnosticka zkouska sekundarni casti PT zahrnuje vsechny zkousky provadene na sekundarni strane  kompletni instalace PT, napr. kalibraci (mereni presnosti), mereni napeti na svorkach vinuti se zapojenim do otevreneho trojuhelnika, mereni izolacniho odporu, mereni odporu sekundarnich vinuti, mereni izolace externich kabelu, mereni funkce a presnosti monitorovacich systemu, mereni charakteristik tlumicich a kompenzacnich obvodu, a pod.</t>
  </si>
  <si>
    <t>IT secondary diagnostic tests include all tests that are performed on secondary site of complete IT installation e.g. calibration (accuracy check), open triangle voltage, insulation resistance measurement, secondary resistance measurements, external cable insulation, monitoring devices operation and accuracy tests, damping circuit components characteristics measurement.</t>
  </si>
  <si>
    <t xml:space="preserve">les tests de diagnostic secondaires incluent tous les essais qui sont réalisés sur site au secondaire du transformateur de mesure. calibrage  par exemple (contrôle de la précision), tension triangle delta ouvert, mesure de la résistance d'isolement, mesures de la résistance du secondaires, isolation externe des câbles, dispositif de surveillant, tests de précision, mesure de la caractéristiques d'amortissement.  </t>
  </si>
  <si>
    <t>Diagnoseprüfungen des Wandlersekundärteils beinhalten alle Prüfungen, die auf der Sekundarseite einer Wandleranordnung durchgeführt werden (z.B. Kalibrierung, Messung der offenen Dreieckspannung, Messung des Isolationswiderstandes, Widerstandsmessung des Sekundärkreises, Messung der externen Kabelisolation, Überprüfung der Funktion und Richtigkeit von Monitoring-Geräten, Messung der Charakteristika von Dämpfungskomponenten).</t>
  </si>
  <si>
    <t>据付け後の計器用変成器について、低圧側で実施される全ての試験。（例：誤差チェック、残留電圧測定、絶縁抵抗測定、二次巻線抵抗測定、外部接続ケーブルの絶縁監視装置の動作と精度確認、減衰回路要素の特性測定）。</t>
  </si>
  <si>
    <t>Sekundærsidediagnose omfatter alle tester som gjennføres på sekundærsiden, eksempelvis kalibrering, isolasjonsmotstand, måling på dempekretser etc.)</t>
  </si>
  <si>
    <t>Pomiary diagnostyczne strony wtórnej przekładników obejmują wszystkie pomiary, które są wykonwane po stronie wtórnej kompletnego przekładnika np. kalibrację (sprawdzenie dokładności), napięcie otwartego trójkąta, pomiar rezystancji izolacji, pomiary rezystancji uzwojeń wtórnych, izolację kabli zewnętrznych, działanie urządzeń monitorujących i pomiary dokładności, pomiary parametrów elementów obwodu tłumiącego.</t>
  </si>
  <si>
    <t xml:space="preserve">Medidas de diagnostico del secundario del TM incluyen todos los ensayos que se realizan en el secundario de un trasnformador de medida, p.e. calibración (control de precisión), tensión a triangulo abierto, medida de resistencia de aislamiento, medida de resistencia del secundario, aislamiento del cable externo, dispositivos de monitorización de operaciones y ensayos de precisión, medidas características de los componentes del compensador </t>
  </si>
  <si>
    <t>Dijagnostička ispitivanja sekundara mjernog transformatora uključuju sva ispitivanja koja se provode na sekundarnoj strani kompletne instalacije transformatora, npr. kalibriranje (provjera klase), napon otvorenog trokuta, mjerenje otpora izolacije, otpor sekundarnog kruga itd.</t>
  </si>
  <si>
    <t xml:space="preserve">Testele secundare de diagnosticare la trafo masura includ toate testele care se fac pe partea secundara a instalatiei complete de trafo masura, de ex. calibrarea ( verificarea de acuratete), masuratori de tensiune, rezistenta de izolatie, rezistenta secundara, izolatia cablului, functionarea echipamentului de monitorizare si teste de acuratete, masuratorile caracteristicilor componentelor circuitului antiferorezonant.  </t>
  </si>
  <si>
    <t>Diagnosticka zkouska vzorku izolacniho media</t>
  </si>
  <si>
    <t>Sample of insulation medium diagnostic tests</t>
  </si>
  <si>
    <t>Échantillon pour  tests de diagnostique du milieu isolement.</t>
  </si>
  <si>
    <t>Diagnosetest an einer Probe des Isoliermaterials</t>
  </si>
  <si>
    <t>絶縁媒体のサンプル診断</t>
  </si>
  <si>
    <t>Prøvetaking og undersøkelse av isolasjonsmedium</t>
  </si>
  <si>
    <t>Pomiary diagnostycne próbki medium izolacyjnego</t>
  </si>
  <si>
    <t>Medidas de diagnostico a muestras del medio aislante</t>
  </si>
  <si>
    <t>Dijagnostički test uzorka izolacijskog medija</t>
  </si>
  <si>
    <t>Teste de diagnosticare a mediului de izolatie</t>
  </si>
  <si>
    <t xml:space="preserve">Diagnosticka zkouska vzorku izolacniho media zahrnuje vsechny zkousky provadene na vzorku izolacniho media odebraneho z PT, napr. analyza rozpustenych plynu (DGA), chemicko-fyzikalni analyza oleje, mereni vlhkosti SF6, mereni obsahu rozkladnych produktu SF6, mereni obsahu SF6, a pod. </t>
  </si>
  <si>
    <t>Sample of insulation medium diagnostic tests include all tests that are performed on insulation medium sample withdrawn from the IT, e.g. dissolved gas analysis, chemical and electrical analysis of oil, humidity content in SF6, SF6 by-products content in SF6, air content in SF6.</t>
  </si>
  <si>
    <t>Tests de diagnostique sur échantillon  du milieu isolant, ils incluent tous les essais qui sont réalisés sur échantillon du milieu isolant prélevé du transformateur de mesure, analyse des gaz dissous, analyse chimique et diélectrique de l'huile, taux d'hygrométrie du SF6, analyse des produits de décomposition du SF6, % d'air dans SF6 etc.</t>
  </si>
  <si>
    <t>Ein Diagnosetest an einer Probe des Isoliermaterials beinhaltet alle Prüfungen, die an einer aus dem Wandler entnommenen Probe des Isolationsmediums durchgeführt werden (z.B. Analyse von gelösten Gasen, chemische oder elektrische Analyse des Öls, Feuchteanteil in SF6, Anteil von SF6-Zersetzungsprodukten, Luftanteil in SF6).</t>
  </si>
  <si>
    <t>計器用変成器から採取される絶縁媒体について実施される全ての試験。（例：溶存ガス分析、絶縁油の科学的、電気的分析、SF6ガス中水分量、SF6中の分解ガス含有量、SF6ガス中の空気の含有量）</t>
  </si>
  <si>
    <t>Prøvetaking og undersøkelse av isolasjonsmedium omfatter alle tester på en prøve av isolasjonsmediet, eksempelvis analyse av løste gasser, kjemiske analyser, fukt, luftinnhold i SF6 etc.</t>
  </si>
  <si>
    <t>Pomiary diagnostyczne próbki medium izolacyjnego obejmują wszystkie próby, które są wykonywane na próbce medium izolacyjnego pobranego z przekładnika np. analizę rozpuszczonych gazów, analizy chemiczne i badania elektryczne oleju, zawartość wody w SF6, zawartość produktów rozpadu w SF6, zawartość powietrza w SF6.</t>
  </si>
  <si>
    <t>Medidas de diagnostico a muestras del medio aislante incluye todos los analisis que se realicen a muestras del medio aislante extraidas del transformador de medida, analisis de gases disueltos, analisis fisico-químicos y electricos al aceite, contenido de humedad del SF6, productos de descomposición del SF6,  %SF6.</t>
  </si>
  <si>
    <t>Dijagnostička ispitivanja uzorka izolacijskog medija uključuju sva ispitivanja koja se provode na izolacijskom mediju izvađenom iz mjernog transformatora, npr. analiza plinova, kemijska i električka analiza ulja, sadržaja vlage u plinu SF6, sadržaja produkata raspada u plinu SF6, sadržaja zraka u plinu SF6.</t>
  </si>
  <si>
    <t>Testele de diagnosticare a mediului de izolatie includ toate testele care se fac asupra mediului de izolatie al unui trafo de masura, de ex. analiza gazelor dizolvate, analiza chimica si electrica a uleiului, continutul de umiditate in SF6, continutul de aer in SF6 etc.</t>
  </si>
  <si>
    <t>Retrofit</t>
  </si>
  <si>
    <t>Remise en état générale, modification</t>
  </si>
  <si>
    <t>Nachrüstung</t>
  </si>
  <si>
    <t>装置改造</t>
  </si>
  <si>
    <t>Oppgradering (retrofit)</t>
  </si>
  <si>
    <t>Modernizacja</t>
  </si>
  <si>
    <t>Modernización</t>
  </si>
  <si>
    <t>Naknadna ugradnja</t>
  </si>
  <si>
    <t>Reabilitare (Retrofit)</t>
  </si>
  <si>
    <t xml:space="preserve">Prace, pri niz je zarizeni vybaveno novymi konstrukcnimi castmi, které puvodne neobsahovalo </t>
  </si>
  <si>
    <t>Work (activity) to equip a device with new parts or equipment not available previously.</t>
  </si>
  <si>
    <t>Reprise générale d'un appareil et l'équiper de nouvelles pièces ou de nouveaux composant pour en améliorer la fiabilité.</t>
  </si>
  <si>
    <t>Arbeit (Aktivität) zur Ausrüstung eines Gerätes mit neuen Teilen oder Einrichtungen, die bislang nicht verfügbar waren.</t>
  </si>
  <si>
    <t>適用実績のない機器や新しい部品を持つ装置を装備するための作業。</t>
  </si>
  <si>
    <t>Arbeid med å utstyre en komponent med deler som ikke var tilgjengelige tidligere.</t>
  </si>
  <si>
    <t>Praca (działanie) mające na celu wyposażenie urządzenia w nowe części lub sprzęt nie dostępny poprzednio.</t>
  </si>
  <si>
    <t>Trabajos para equipar a un dispositivo con nuevas partes o equipos no disponibles previamente. Work (activity) to equip a device with new parts or equipment not available previously.</t>
  </si>
  <si>
    <t>Aktivnosti za opremanje uređaja s novim dijelom ili opremom koja prije nije bila dostupna.</t>
  </si>
  <si>
    <t>Lucrare (activitate) de echipare a unei instalatii cu parti sau echipamente noi, indisponibile anterior.</t>
  </si>
  <si>
    <t>Zvyseni parametru</t>
  </si>
  <si>
    <t>Upgrading</t>
  </si>
  <si>
    <t>Amélioration des performances.</t>
  </si>
  <si>
    <t>Aufwertung</t>
  </si>
  <si>
    <t>品質改善</t>
  </si>
  <si>
    <t>Oppgradering</t>
  </si>
  <si>
    <t>Mejora</t>
  </si>
  <si>
    <t>Nadogradnja</t>
  </si>
  <si>
    <t>Retehnologizare (Upgrading)</t>
  </si>
  <si>
    <t>Prace na zarizeni s cilem zvysit kvalitu (parametry) zarizeni</t>
  </si>
  <si>
    <t>Work (activity) to improve the quality of equipment.</t>
  </si>
  <si>
    <t>Activité pour améliorer la qualité de l'équipement.</t>
  </si>
  <si>
    <t>Arbeit (Aktivität) zur Erhöhung der Qualität eines Gerätes.</t>
  </si>
  <si>
    <t>機器の品質工場作業。</t>
  </si>
  <si>
    <t>Arbeid med å forbedre egenskapene / kvaliteten til utstyret.</t>
  </si>
  <si>
    <t xml:space="preserve"> Trabajos para mejorar la calidad del equipo Work (activity) to improve the quality of equipment.</t>
  </si>
  <si>
    <t>Aktivnosti za poboljšanje kvalitete opreme</t>
  </si>
  <si>
    <t>Lucrare (activitate) de ridicare a echipamentelor la standarde moderne.</t>
  </si>
  <si>
    <t>Modernizace</t>
  </si>
  <si>
    <t>Updating</t>
  </si>
  <si>
    <t>Mise à jour de l'appareillage</t>
  </si>
  <si>
    <t>Aktualisierung</t>
  </si>
  <si>
    <t>最新化</t>
  </si>
  <si>
    <t>Oppdatering</t>
  </si>
  <si>
    <t>Actualización</t>
  </si>
  <si>
    <t>Moderniziranje</t>
  </si>
  <si>
    <t>Modernizare (Updating)</t>
  </si>
  <si>
    <t>Práce na zarizeni s cilem vytvorit soulad parametru zarizeni s modernimi standardy (normami)</t>
  </si>
  <si>
    <t>Work (activity) to bring equipment up to modern standards.</t>
  </si>
  <si>
    <t>Activité pour équiper l'appareil de composants plus modernes.</t>
  </si>
  <si>
    <t>Arbeit (Aktivität) zur Angleichung eines Gerätes auf den neuesten Stand.</t>
  </si>
  <si>
    <t>最新の標準機種を適用する作業。</t>
  </si>
  <si>
    <t>Arbeid med å bringe utstyret til moderne standarder.</t>
  </si>
  <si>
    <t>Trabajos para incorporar al equipos los nuevos estandares Work (activity) to bring equipment up to modern standards.</t>
  </si>
  <si>
    <t>Aktivnosti za usklađivanje opreme s najnovijim standardima</t>
  </si>
  <si>
    <t>Rozsireni</t>
  </si>
  <si>
    <t>Extension</t>
  </si>
  <si>
    <t>Erweiterung</t>
  </si>
  <si>
    <t>増設</t>
  </si>
  <si>
    <t>Utvidelse</t>
  </si>
  <si>
    <t>Extensión</t>
  </si>
  <si>
    <t>Proširenje</t>
  </si>
  <si>
    <t>Extindere</t>
  </si>
  <si>
    <t>Pridani nebo zmena systemovych funkcnich vlastnosti rozvodny prostrednictvim napr. dostavby novych poli do jiz existujici provozovane rozvodny</t>
  </si>
  <si>
    <t>The addition or change of power system function by the construction of, e.g. new exits after the substation has entered service.</t>
  </si>
  <si>
    <t>Addition de nouvelles travées disjoncteur par exemple après que le poste est été mis en service.</t>
  </si>
  <si>
    <t>Das Hinzufügen oder Verändern einer Systemfunktionalität durch die Errichtung von z.B. neuen Abgängen nach der Inbetriebsetzung.</t>
  </si>
  <si>
    <t>運転中の既設変電所に、電力システム機能の変更や増強のために新しい機器を増設する作業。</t>
  </si>
  <si>
    <t xml:space="preserve">Utvidelse av systemts funksjoner ved ekempelvis å byggen en ny avgang på en stasjon etter at stasjonen har vært i drift en tid. </t>
  </si>
  <si>
    <t xml:space="preserve"> La incorporación o cambio de función del sistema por la contrucción de, p.e. una nueva salida después de que la subestación haya entrado en servicio.</t>
  </si>
  <si>
    <t>Dodavanje ili promjene funkcija postrojenja zahvatima u konstrukciji</t>
  </si>
  <si>
    <t>Adaugarea sau schimbarea functiilor unui sistem, prin construirea, de ex. a unor noi iesiri dupa ce statia a fost pusa in functiune.</t>
  </si>
  <si>
    <t>1. Fill only the cells with white background</t>
  </si>
  <si>
    <t>2. Some cells have dependencies. The cells you need to fill up will be marked with white background.</t>
  </si>
  <si>
    <t>device consisting essentially of two electrodes separated by a dielectric (from IEC 60871-1)</t>
  </si>
  <si>
    <t>assembly of one or more capacitor elements in the same container with terminals brought out (from IEC 60871-1)</t>
  </si>
  <si>
    <t>number of capacitor units connected so as to act together (from IEC 60871-1)</t>
  </si>
  <si>
    <t>one or more capacitor banks and their accessories (from IEC 60871-1)</t>
  </si>
  <si>
    <r>
      <t xml:space="preserve">As a consequence of ageing, what </t>
    </r>
    <r>
      <rPr>
        <b/>
        <sz val="11"/>
        <color indexed="8"/>
        <rFont val="Arial"/>
        <family val="2"/>
      </rPr>
      <t>failure modes</t>
    </r>
    <r>
      <rPr>
        <sz val="11"/>
        <color indexed="8"/>
        <rFont val="Arial"/>
        <family val="2"/>
      </rPr>
      <t xml:space="preserve"> (of minor failures) has your organisation experienced?</t>
    </r>
  </si>
  <si>
    <r>
      <t xml:space="preserve">Based on your experience at </t>
    </r>
    <r>
      <rPr>
        <b/>
        <sz val="11"/>
        <color indexed="8"/>
        <rFont val="Arial"/>
        <family val="2"/>
      </rPr>
      <t>what stage</t>
    </r>
    <r>
      <rPr>
        <sz val="11"/>
        <color indexed="8"/>
        <rFont val="Arial"/>
        <family val="2"/>
      </rPr>
      <t xml:space="preserve"> of the equipment life was the reported ageing phenomenon experienced?</t>
    </r>
  </si>
  <si>
    <t>Nozzle/arcing contacts</t>
  </si>
  <si>
    <t>Grease, lubrication</t>
  </si>
  <si>
    <t>Interrupter chamber, including insulators</t>
  </si>
  <si>
    <t>Bushing, porcelain and composite</t>
  </si>
  <si>
    <t>SF6 gas</t>
  </si>
  <si>
    <t>Adsorbent, other, please specify</t>
  </si>
  <si>
    <t>Grease, Lubrication</t>
  </si>
  <si>
    <t>10…30</t>
  </si>
  <si>
    <t>M02</t>
  </si>
  <si>
    <t>Bushing, porcelain and/or composite</t>
  </si>
  <si>
    <t>Air (insulating media)</t>
  </si>
  <si>
    <t>High pressure air system</t>
  </si>
  <si>
    <t>Air cylinder</t>
  </si>
  <si>
    <t>Blast valve</t>
  </si>
  <si>
    <t>Air piping</t>
  </si>
  <si>
    <t>Component in primary part</t>
  </si>
  <si>
    <t>10 … 15</t>
  </si>
  <si>
    <t xml:space="preserve">  5 … 10</t>
  </si>
  <si>
    <t xml:space="preserve">  0 … 5</t>
  </si>
  <si>
    <t>15 … 20</t>
  </si>
  <si>
    <t>20 … 25</t>
  </si>
  <si>
    <t>25 … 30</t>
  </si>
  <si>
    <t>30 … 40</t>
  </si>
  <si>
    <t>40 … 50</t>
  </si>
  <si>
    <t>50 … 60</t>
  </si>
  <si>
    <t>1 - Does your organisation intend to change the detection/ mitigation?
2 - Does your organisation intend to introduce new ?
3 - Does your organisation intend to discontinue any of the existing techniques ?</t>
  </si>
  <si>
    <t>Ageing Card 
for 
Surge Arresters</t>
  </si>
  <si>
    <t>Ageing Card 
for 
Post Insulators</t>
  </si>
  <si>
    <t>3a. If you would like to add more than one phenomenon to the component, please select the cell with  component you would like to duplicate, press button "Add row". Now you can fill out the second ageing phenomenon</t>
  </si>
  <si>
    <r>
      <t xml:space="preserve">4. Fill out the </t>
    </r>
    <r>
      <rPr>
        <b/>
        <sz val="10"/>
        <rFont val="Arial"/>
        <family val="2"/>
      </rPr>
      <t>factors</t>
    </r>
    <r>
      <rPr>
        <sz val="10"/>
        <rFont val="Arial"/>
        <family val="2"/>
      </rPr>
      <t xml:space="preserve"> influencing the ageing. 
You may simply write down the codes out of the list given in cell G1 or type your own text. You may choose multiple factors.</t>
    </r>
  </si>
  <si>
    <r>
      <t xml:space="preserve">5. Fill out the </t>
    </r>
    <r>
      <rPr>
        <b/>
        <sz val="10"/>
        <rFont val="Arial"/>
        <family val="2"/>
      </rPr>
      <t>failure</t>
    </r>
    <r>
      <rPr>
        <sz val="10"/>
        <rFont val="Arial"/>
        <family val="2"/>
      </rPr>
      <t xml:space="preserve"> mode. 
You may simply write down the codes out of the list given in cell H1 or type your own text. You may choose multiple modes.</t>
    </r>
  </si>
  <si>
    <r>
      <t xml:space="preserve">6.  Fill out the </t>
    </r>
    <r>
      <rPr>
        <b/>
        <sz val="10"/>
        <rFont val="Arial"/>
        <family val="2"/>
      </rPr>
      <t>detection techniques.</t>
    </r>
    <r>
      <rPr>
        <sz val="10"/>
        <rFont val="Arial"/>
        <family val="2"/>
      </rPr>
      <t xml:space="preserve"> 
You may simply write down the codes out of the list given in cell I1 or type your own text. You may choose multiple techniques.</t>
    </r>
  </si>
  <si>
    <r>
      <t xml:space="preserve">7.  Fill out the </t>
    </r>
    <r>
      <rPr>
        <b/>
        <sz val="10"/>
        <rFont val="Arial"/>
        <family val="2"/>
      </rPr>
      <t>mitigation technique</t>
    </r>
    <r>
      <rPr>
        <sz val="10"/>
        <rFont val="Arial"/>
        <family val="2"/>
      </rPr>
      <t>s. 
You may simply write down the codes out of the list given in cell I26 or type your own text. You may choose multiple techniques</t>
    </r>
  </si>
  <si>
    <t>8. Answer the questions in cell K1 by typing a free text</t>
  </si>
  <si>
    <t>2.14</t>
  </si>
  <si>
    <t>2.15</t>
  </si>
  <si>
    <t>2.16</t>
  </si>
  <si>
    <t>2.17</t>
  </si>
  <si>
    <t>0.1</t>
  </si>
  <si>
    <t>0.2</t>
  </si>
  <si>
    <t>Navigation</t>
  </si>
  <si>
    <t>- You may go back to "Main Manu" by pressing the button "Back to main menu". Your work will remain unchanged. However, please do not forget to press the "SAVE" button.</t>
  </si>
  <si>
    <t>- You will find the pages to be filled out in the "main men". If your resolution is very low, you may have to scroll down in order to see the menu.</t>
  </si>
  <si>
    <t>Disconnector types</t>
  </si>
  <si>
    <r>
      <rPr>
        <b/>
        <sz val="10"/>
        <rFont val="Arial"/>
        <family val="2"/>
      </rPr>
      <t>Mi0 - Minor Failure Modes</t>
    </r>
    <r>
      <rPr>
        <sz val="10"/>
        <rFont val="Arial"/>
        <family val="2"/>
      </rPr>
      <t xml:space="preserve">
Mi1 - - overheat
Mi2 - - missalingment
Mi3 - - loss of initial settings
Mi4 - - Other
</t>
    </r>
    <r>
      <rPr>
        <b/>
        <sz val="10"/>
        <rFont val="Arial"/>
        <family val="2"/>
      </rPr>
      <t>Ma0 - Major Failure Modes</t>
    </r>
    <r>
      <rPr>
        <sz val="10"/>
        <rFont val="Arial"/>
        <family val="2"/>
      </rPr>
      <t xml:space="preserve">
Ma1 - - Does not close/open on comand
Ma2 - - Closes/Opens without command
Ma3 - - Fails to carry current
Ma4 - - Breakdown to earth
Ma5 - - Locked in open/closed position
Ma6 - - Loss of mechanical integrity
Ma7 - - Other</t>
    </r>
  </si>
  <si>
    <t>Failure Modes of Disconnectors</t>
  </si>
  <si>
    <t xml:space="preserve">Ma2 - Opens/Closes without command </t>
  </si>
  <si>
    <t>Ma3 - Fails to carry current</t>
  </si>
  <si>
    <t>Ma4 - Breakdown to earth</t>
  </si>
  <si>
    <t>Ma5 - Locking in open or closed position</t>
  </si>
  <si>
    <t>(alarm has been triggered by the control system)
This kind of failure refers to an electrical blocking set by the control system of the disconnector / earthing switch. This failure characteristic is not meant for situations where the locking is discovered while giving a command to open or to close. In that case the failure mode “Does not close or open on command” is applicable.</t>
  </si>
  <si>
    <t>Ma6 - Loss of mechanical integrity</t>
  </si>
  <si>
    <t>Ma7 - others</t>
  </si>
  <si>
    <t xml:space="preserve">Ma1 - Does not open/close on command </t>
  </si>
  <si>
    <t>Failure Modes of DS and ES</t>
  </si>
  <si>
    <t>Centre break (1/6)                        Double break (2/6)                    Knee type (horizontal) (3/6)</t>
  </si>
  <si>
    <t>Vertical (4/6)                                  Semi-pantograph (5/6)                        Pantograph (6/6)</t>
  </si>
  <si>
    <t>3,1</t>
  </si>
  <si>
    <t>- In order to leave this help document choose the button "return"</t>
  </si>
  <si>
    <t>Has the form been filled out?</t>
  </si>
  <si>
    <t>has the form been filled out?</t>
  </si>
  <si>
    <t>inputs available</t>
  </si>
  <si>
    <t>empty</t>
  </si>
  <si>
    <t>0,11</t>
  </si>
  <si>
    <t>Saving</t>
  </si>
  <si>
    <t>Do you provide feedback on equipment performance experience to the manufacturers?</t>
  </si>
  <si>
    <t>Please answer the following questions as free text</t>
  </si>
  <si>
    <t>What values can the health index attain and what are their meanings?</t>
  </si>
  <si>
    <t>Surge arrestor (if applicable)</t>
  </si>
  <si>
    <t>Insulating operation rod, inter-connecting/coupling pin and linkage</t>
  </si>
  <si>
    <t>Gas-piping and non-return valves</t>
  </si>
  <si>
    <t>Compressors, motors, pumps</t>
  </si>
  <si>
    <t>Mechanical linkages, bearings, and pin parts</t>
  </si>
  <si>
    <t>Housing, base frame, and covers</t>
  </si>
  <si>
    <t>Ma5 (fails to carry current)</t>
  </si>
  <si>
    <r>
      <rPr>
        <b/>
        <sz val="10"/>
        <rFont val="Arial"/>
        <family val="2"/>
      </rPr>
      <t>A0 - Electrical degradation</t>
    </r>
    <r>
      <rPr>
        <sz val="10"/>
        <rFont val="Arial"/>
        <family val="2"/>
      </rPr>
      <t xml:space="preserve">
A1 - - Loss of dielectric strength
A2 - - Overheating
</t>
    </r>
    <r>
      <rPr>
        <b/>
        <sz val="10"/>
        <rFont val="Arial"/>
        <family val="2"/>
      </rPr>
      <t>B0 - Mechanical degradation</t>
    </r>
    <r>
      <rPr>
        <sz val="10"/>
        <rFont val="Arial"/>
        <family val="2"/>
      </rPr>
      <t xml:space="preserve">
B1 - - Cracking
</t>
    </r>
    <r>
      <rPr>
        <b/>
        <sz val="10"/>
        <rFont val="Arial"/>
        <family val="2"/>
      </rPr>
      <t>C0 - Material degradation</t>
    </r>
    <r>
      <rPr>
        <sz val="10"/>
        <rFont val="Arial"/>
        <family val="2"/>
      </rPr>
      <t xml:space="preserve">
C1 - - Oxidation
C2 - - Corrosion
C3 - - Loosing elasticity
</t>
    </r>
    <r>
      <rPr>
        <b/>
        <sz val="10"/>
        <rFont val="Arial"/>
        <family val="2"/>
      </rPr>
      <t>D0 - others (please specify)</t>
    </r>
    <r>
      <rPr>
        <sz val="10"/>
        <rFont val="Arial"/>
        <family val="2"/>
      </rPr>
      <t xml:space="preserve">
</t>
    </r>
  </si>
  <si>
    <t>- You will find the pages to be filled out in the "Main Menu". If your resolution is very low, you may have to scroll down in order to see the menu.</t>
  </si>
  <si>
    <t>1. Select the components you would like to share your experience by choosing "yes" in Column B</t>
  </si>
  <si>
    <t>3. Choose only one ageing phenomenon out of the list and write in the cell the code (e.g. A1)
If you do not exactly know what was the phenomenon, you may also choose the main group one level higher (e.g. A0, B0, etc.)</t>
  </si>
  <si>
    <t>4. Fill out the column which consists of the "factors influencing the ageing". 
You may simply write down the codes out of the list given in cell "G1" or type your own text. You may choose multiple factors.</t>
  </si>
  <si>
    <t>5. Fill out the column which consists of the "failure mode". 
You may simply write down the codes out of the list given in cell "H1" or type your own text. You may choose multiple modes.</t>
  </si>
  <si>
    <t>6.  Fill out the column which consists of the "detection techniques". 
You may simply write down the codes out of the list given in cell "I1" or type your own text. You may choose multiple techniques.</t>
  </si>
  <si>
    <t>7.  Fill out the column which consists of the "mitigation techniques. 
You may simply write down the codes out of the list given in cell "I26" or type your own text. You may choose multiple techniques</t>
  </si>
  <si>
    <t>8. Answer the questions in cell "K1" by typing a free text</t>
  </si>
  <si>
    <t>IEC 62271-1</t>
  </si>
  <si>
    <t>IEC 62271-1 ; IEV 191-07-01</t>
  </si>
  <si>
    <t>IEC 62271-1 ; IEV 191-07-10</t>
  </si>
  <si>
    <r>
      <t xml:space="preserve">In your organisation what </t>
    </r>
    <r>
      <rPr>
        <b/>
        <sz val="11"/>
        <color indexed="8"/>
        <rFont val="Arial"/>
        <family val="2"/>
      </rPr>
      <t>ageing phenomenon</t>
    </r>
    <r>
      <rPr>
        <sz val="11"/>
        <color indexed="8"/>
        <rFont val="Arial"/>
        <family val="2"/>
      </rPr>
      <t xml:space="preserve"> have you experienced?</t>
    </r>
  </si>
  <si>
    <r>
      <t xml:space="preserve">Based on your experience at </t>
    </r>
    <r>
      <rPr>
        <b/>
        <sz val="11"/>
        <color indexed="8"/>
        <rFont val="Arial"/>
        <family val="2"/>
      </rPr>
      <t>what stage</t>
    </r>
    <r>
      <rPr>
        <sz val="11"/>
        <color indexed="8"/>
        <rFont val="Arial"/>
        <family val="2"/>
      </rPr>
      <t xml:space="preserve"> of the equipment life was the reported ageing phenomenon experienced</t>
    </r>
  </si>
  <si>
    <r>
      <t xml:space="preserve">As a consequence of ageing of post insulators, what </t>
    </r>
    <r>
      <rPr>
        <b/>
        <sz val="11"/>
        <color indexed="8"/>
        <rFont val="Arial"/>
        <family val="2"/>
      </rPr>
      <t>failure modes</t>
    </r>
    <r>
      <rPr>
        <sz val="11"/>
        <color indexed="8"/>
        <rFont val="Arial"/>
        <family val="2"/>
      </rPr>
      <t xml:space="preserve"> has your organisation experienced?</t>
    </r>
  </si>
  <si>
    <t>Please answer with free-text to the questions above.</t>
  </si>
  <si>
    <r>
      <t xml:space="preserve">In your organisation what </t>
    </r>
    <r>
      <rPr>
        <b/>
        <sz val="11"/>
        <color indexed="8"/>
        <rFont val="Arial"/>
        <family val="2"/>
      </rPr>
      <t>ageing phenomenon</t>
    </r>
    <r>
      <rPr>
        <sz val="11"/>
        <color indexed="8"/>
        <rFont val="Arial"/>
        <family val="2"/>
      </rPr>
      <t xml:space="preserve"> have you  experienced?</t>
    </r>
  </si>
  <si>
    <t xml:space="preserve">R0 - Visual inspection
R1- Acoustic measurements
R2 - Thermography
R3 - Hydrophobicity measurements
R4 - Multispectral cameras
R5 - Corona measurement
</t>
  </si>
  <si>
    <t>A protective device that is intended to limit transient overvoltages by diverting surge currents. It contains at least one nonlinear component and is returning to its original status after limiting the overvoltage.</t>
  </si>
  <si>
    <t>- Please use only the navigation buttons provided in this document. Do not use the Microsoft Windows functionalities to swap between the windows.</t>
  </si>
  <si>
    <t>Version Number</t>
  </si>
  <si>
    <t>Changes</t>
  </si>
  <si>
    <t>VERSION TRACKING</t>
  </si>
  <si>
    <t>Post Insulator</t>
  </si>
  <si>
    <t>Insulator intended to give rigid support to a live part which is to be insulated form earth or from another live part.
Note 1 - A post insulator may be an assembly of a number of post insulator units
Note 2 - Post insulators for substations are also known as station post insulators</t>
  </si>
  <si>
    <t xml:space="preserve">* Fixed: issue with saving
* adding and linking the page PI_GI
* Changes to CAP_GI made by Tommie
</t>
  </si>
  <si>
    <t>* Definition for post insulators has been extended</t>
  </si>
  <si>
    <t>Primary current path</t>
  </si>
  <si>
    <t>Primary contacts</t>
  </si>
  <si>
    <t>Rotary joints</t>
  </si>
  <si>
    <t>Flexible joints</t>
  </si>
  <si>
    <t>Bearing,(ball bearing, bush)</t>
  </si>
  <si>
    <t>Damping device (spring)</t>
  </si>
  <si>
    <t>interlock</t>
  </si>
  <si>
    <t>Base frame</t>
  </si>
  <si>
    <t>Drive insulators</t>
  </si>
  <si>
    <t>Electrical motors</t>
  </si>
  <si>
    <t>H1, I2, I5</t>
  </si>
  <si>
    <t>Ma1, Ma5</t>
  </si>
  <si>
    <t>R0, R3, R4</t>
  </si>
  <si>
    <t>Q1 (drive replacement)</t>
  </si>
  <si>
    <t>20…60</t>
  </si>
  <si>
    <t>Pipes, beam (including screw connections)</t>
  </si>
  <si>
    <r>
      <rPr>
        <b/>
        <sz val="9"/>
        <rFont val="Arial"/>
        <family val="2"/>
      </rPr>
      <t>A0 - Electrical degradation</t>
    </r>
    <r>
      <rPr>
        <sz val="8"/>
        <rFont val="Arial"/>
        <family val="2"/>
      </rPr>
      <t xml:space="preserve">
</t>
    </r>
    <r>
      <rPr>
        <sz val="9"/>
        <rFont val="Arial"/>
        <family val="2"/>
      </rPr>
      <t xml:space="preserve">A1 - - Loss of dielectric strength
A2 - - Punctures
A3 - - Burn out
</t>
    </r>
    <r>
      <rPr>
        <b/>
        <sz val="9"/>
        <rFont val="Arial"/>
        <family val="2"/>
      </rPr>
      <t xml:space="preserve">B0 - Mechanical degradation
</t>
    </r>
    <r>
      <rPr>
        <sz val="9"/>
        <rFont val="Arial"/>
        <family val="2"/>
      </rPr>
      <t xml:space="preserve">B1 - - Cracking
B2 - - Local loss of glace
B3 - - Deformation
B4 - - Frost wedging
B5 - - Erosion
B6 - - Leakage of internal insulation
</t>
    </r>
    <r>
      <rPr>
        <b/>
        <sz val="9"/>
        <rFont val="Arial"/>
        <family val="2"/>
      </rPr>
      <t xml:space="preserve">C0 - Material degradation
</t>
    </r>
    <r>
      <rPr>
        <sz val="9"/>
        <rFont val="Arial"/>
        <family val="2"/>
      </rPr>
      <t xml:space="preserve">C1 - - Corrosion
C2 - - Loss of hydrophobicity
C3 - - Modification of gaskets characteristics
</t>
    </r>
    <r>
      <rPr>
        <b/>
        <sz val="9"/>
        <rFont val="Arial"/>
        <family val="2"/>
      </rPr>
      <t>D0 - Others (please specify)</t>
    </r>
  </si>
  <si>
    <r>
      <rPr>
        <b/>
        <sz val="9"/>
        <rFont val="Arial"/>
        <family val="2"/>
      </rPr>
      <t>Mi0 - Minor Failure Modes</t>
    </r>
    <r>
      <rPr>
        <sz val="8"/>
        <rFont val="Arial"/>
        <family val="2"/>
      </rPr>
      <t xml:space="preserve">
</t>
    </r>
    <r>
      <rPr>
        <sz val="9"/>
        <rFont val="Arial"/>
        <family val="2"/>
      </rPr>
      <t xml:space="preserve">Mi1 - - Leakage of insulating fluid
Mi2 - - Loss of accuracy
Mi3 - - Changes in dielectric functional characteristics
Mi4 - - Other
</t>
    </r>
    <r>
      <rPr>
        <b/>
        <sz val="9"/>
        <rFont val="Arial"/>
        <family val="2"/>
      </rPr>
      <t xml:space="preserve">Ma0 - Major Failure Modes
</t>
    </r>
    <r>
      <rPr>
        <sz val="9"/>
        <rFont val="Arial"/>
        <family val="2"/>
      </rPr>
      <t>Ma1 - - External flashover
Ma2 - - Internal burnout
Ma3 - - Out of accuracy tolerances
Ma4 - - False signals for protection and control system
Ma5 - - Loss of electrical connections integrity in secondary
Ma6 - - Damping circuit loss of function
Ma7 - - Monitoring device loss of function
Ma8 - - Other</t>
    </r>
  </si>
  <si>
    <t>If YES: Do you strictly fulfil the manufacturers recommendations</t>
  </si>
  <si>
    <t>Description of how to evaluate diagnostic measurements and what further activity has to be adopted</t>
  </si>
  <si>
    <t>Description of how to evaluate monitored parameters and what further activity has to be adopted</t>
  </si>
  <si>
    <t>Exchange of information with other users exists: (formal, informal, international societies, ...)</t>
  </si>
  <si>
    <t>automatic permanent evaluation</t>
  </si>
  <si>
    <t>periodical diagnostic measurement</t>
  </si>
  <si>
    <t>occasional diagnostic measurement</t>
  </si>
  <si>
    <t xml:space="preserve">Main driving strategy for planned ageing mitigation techniques  </t>
  </si>
  <si>
    <t xml:space="preserve">The decision making process usually concerns </t>
  </si>
  <si>
    <t>*Definition of the printing range</t>
  </si>
  <si>
    <t>Sealing-O-ring, flange, operation rod seal, etc.</t>
  </si>
  <si>
    <t>1. Select the components you would like to share your experience by choosing "yes" in Column B 
(you may also type yes or no it is in some cases faster)</t>
  </si>
  <si>
    <t>2. Filter your selection by applying the filter in Cell B2 (upside down triangle). Select only "yes". 
You will have to repeat this every time you have changed the selection.</t>
  </si>
  <si>
    <r>
      <t xml:space="preserve">3. Choose only one </t>
    </r>
    <r>
      <rPr>
        <b/>
        <sz val="10"/>
        <rFont val="Arial"/>
        <family val="2"/>
      </rPr>
      <t>ageing phenomenon</t>
    </r>
    <r>
      <rPr>
        <sz val="10"/>
        <rFont val="Arial"/>
        <family val="2"/>
      </rPr>
      <t xml:space="preserve"> out of the list and write in the cell the code (e.g. A1)
If you do not exactly know what was the phenomenon you may also choose the thick group (e.g. A0)</t>
    </r>
  </si>
  <si>
    <t>3b. In order to remove the added row, choose the row and press button  "Delete Row". NOTE: you may remove rows, which were only added by yourself.</t>
  </si>
  <si>
    <t>3b. In order to remove the added row, choose the row and press button  "Delete Row". You may remove rows, which were only added by yourself.</t>
  </si>
  <si>
    <t>9. Choose at what age according to your experience, the component fails.</t>
  </si>
  <si>
    <r>
      <t xml:space="preserve">9. Choose at what </t>
    </r>
    <r>
      <rPr>
        <b/>
        <sz val="10"/>
        <rFont val="Arial"/>
        <family val="2"/>
      </rPr>
      <t>age</t>
    </r>
    <r>
      <rPr>
        <sz val="10"/>
        <rFont val="Arial"/>
        <family val="2"/>
      </rPr>
      <t xml:space="preserve"> according to your experience, the component will fail.</t>
    </r>
  </si>
  <si>
    <t>OTHER REMARKS:
* If you cannot scroll the window, please remove the option "Freeze panes" in menu view
* If you do not know what to fill out, please leave the cell without input.</t>
  </si>
  <si>
    <t>- If you need help please choose the button with question mark "?".</t>
  </si>
  <si>
    <t>- Saving instructions: Since many persons may participate in filling out of the survey, it is important to save their work in proper manner. For this reason for saving only the button "Extract and Save" should be used. Using it a specific file name will be generated.</t>
  </si>
  <si>
    <t xml:space="preserve">Rated voltage of the equipment. (The rated voltage indicates the upper limit of the highest voltage of systems for which the switchgear and control gear is intended / the nameplate value) </t>
  </si>
  <si>
    <t>Mi0 - Minor Failure Modes
Mi1 - - overheat
Mi2 - - misalignment
Mi3 - - loss of initial settings
Mi4 - - Other
Ma0 - Major Failure Modes
Ma1 - - Does not close/open on command
Ma2 - - Closes/Opens without command
Ma3 - - Fails to carry current
Ma4 - - Breakdown to earth
Ma5 - - Locking in open/closed position
Ma6 - - Loss of mechanical integrity
Ma7 - - Other</t>
  </si>
  <si>
    <t>* Breakdown between poles - This kind of failure refers to a electrical breakdown between parts at service voltage of different poles of the disconnector / earthing switch.
* Breakdown across pole during operation
* Does not make/break the current - This kind of failure refers to a electrical phenomena in the contact system of the disconnector / earthing switch during closing and opening operations.
* Breakdown across pole in open position - This kind of failure refers to a electrical breakdown between the contacts or the terminals of the disconnector / earthing switch within one pole.</t>
  </si>
  <si>
    <t>Attachment</t>
  </si>
  <si>
    <t>e.g..</t>
  </si>
  <si>
    <t>history of the equipment behaviour (number of major and minor failures)</t>
  </si>
  <si>
    <t>Moisture absorber</t>
  </si>
  <si>
    <r>
      <rPr>
        <b/>
        <sz val="9"/>
        <rFont val="Arial"/>
        <family val="2"/>
      </rPr>
      <t>A0 - Electrical degradation</t>
    </r>
    <r>
      <rPr>
        <sz val="9"/>
        <rFont val="Arial"/>
        <family val="2"/>
      </rPr>
      <t xml:space="preserve">
A1 - - - Decreasing of resistivity
A2 - - - Increase of power loss
A3 - - - Loss of dielectric strength
A4 - - - Erosion
A5 - - - Electrical treeing
A6 - - - Change of resistance
</t>
    </r>
    <r>
      <rPr>
        <b/>
        <sz val="9"/>
        <rFont val="Arial"/>
        <family val="2"/>
      </rPr>
      <t>B0 - Mechanical degradation</t>
    </r>
    <r>
      <rPr>
        <sz val="9"/>
        <rFont val="Arial"/>
        <family val="2"/>
      </rPr>
      <t xml:space="preserve">
B1 - - - Deformation
B2 - - - Cracking
B3 - - - Fatigue
B4 - - - Relaxation
B5 - - - Loosening of loading force
</t>
    </r>
    <r>
      <rPr>
        <b/>
        <sz val="9"/>
        <rFont val="Arial"/>
        <family val="2"/>
      </rPr>
      <t>C0 - Material degradation</t>
    </r>
    <r>
      <rPr>
        <sz val="9"/>
        <rFont val="Arial"/>
        <family val="2"/>
      </rPr>
      <t xml:space="preserve">
C1 - - - Corrosion
C2 - - - Degradation of resin
</t>
    </r>
    <r>
      <rPr>
        <b/>
        <sz val="9"/>
        <rFont val="Arial"/>
        <family val="2"/>
      </rPr>
      <t>D0 - Others</t>
    </r>
  </si>
  <si>
    <t xml:space="preserve">R0 - Visual inspection
R1 - Thermographic inspection
R2 - Leakage current measurement
R3 - Arrestor counter
R4 - Flashover voltage test
R5 - PD Detection
R6 - Corona measurement
R7 - Tightness test
</t>
  </si>
  <si>
    <t>Optical fibre in primary part of optical IT</t>
  </si>
  <si>
    <t>Transmission optical fibre at optical IT</t>
  </si>
  <si>
    <r>
      <rPr>
        <b/>
        <sz val="9"/>
        <rFont val="Arial"/>
        <family val="2"/>
      </rPr>
      <t>F0 - Electrical stresses</t>
    </r>
    <r>
      <rPr>
        <sz val="8"/>
        <rFont val="Arial"/>
        <family val="2"/>
      </rPr>
      <t xml:space="preserve">
</t>
    </r>
    <r>
      <rPr>
        <sz val="9"/>
        <rFont val="Arial"/>
        <family val="2"/>
      </rPr>
      <t xml:space="preserve">F1 - - Over voltages/currents
F2 - - Lightning voltages/currents
F3 - - Ferro resonance
F4 - - Corona
F5 - - Heat from arc
</t>
    </r>
    <r>
      <rPr>
        <b/>
        <sz val="9"/>
        <rFont val="Arial"/>
        <family val="2"/>
      </rPr>
      <t xml:space="preserve">G0 - Dielectric stress
H0 - Mechanical stresses
</t>
    </r>
    <r>
      <rPr>
        <sz val="9"/>
        <rFont val="Arial"/>
        <family val="2"/>
      </rPr>
      <t xml:space="preserve">H1 - - Thermal stress
</t>
    </r>
    <r>
      <rPr>
        <b/>
        <sz val="9"/>
        <rFont val="Arial"/>
        <family val="2"/>
      </rPr>
      <t xml:space="preserve">I0 - Environmental influence
</t>
    </r>
    <r>
      <rPr>
        <sz val="9"/>
        <rFont val="Arial"/>
        <family val="2"/>
      </rPr>
      <t xml:space="preserve">I1 - - Rain
I2 - - Moisture
I3 - - Dust
I4 - - UV radiation
I5 - - Temperature
I6 - - Wind
</t>
    </r>
    <r>
      <rPr>
        <b/>
        <sz val="9"/>
        <rFont val="Arial"/>
        <family val="2"/>
      </rPr>
      <t>J0 - Others</t>
    </r>
  </si>
  <si>
    <t>If you RECEIVE the instructions, do these instructions include?</t>
  </si>
  <si>
    <t>Mechanical transmission (when part of operating mechanism e.g.. gear)</t>
  </si>
  <si>
    <r>
      <rPr>
        <b/>
        <sz val="9"/>
        <rFont val="Arial"/>
        <family val="2"/>
      </rPr>
      <t>A0 - Electrical degradation</t>
    </r>
    <r>
      <rPr>
        <sz val="9"/>
        <rFont val="Arial"/>
        <family val="2"/>
      </rPr>
      <t xml:space="preserve">
A1 - - Change of resistance
A2 - - Electrical treeing
A3 - - Welding
</t>
    </r>
    <r>
      <rPr>
        <b/>
        <sz val="9"/>
        <rFont val="Arial"/>
        <family val="2"/>
      </rPr>
      <t>B0 - Mechanical degradation</t>
    </r>
    <r>
      <rPr>
        <sz val="9"/>
        <rFont val="Arial"/>
        <family val="2"/>
      </rPr>
      <t xml:space="preserve">
B1 - - Deformation
B2 - - Cracking
B3 - - Breaking
B4 - - Abrasion
B5 - - Loosening of loading force
</t>
    </r>
    <r>
      <rPr>
        <b/>
        <sz val="9"/>
        <rFont val="Arial"/>
        <family val="2"/>
      </rPr>
      <t>C0 - Material degradation</t>
    </r>
    <r>
      <rPr>
        <sz val="9"/>
        <rFont val="Arial"/>
        <family val="2"/>
      </rPr>
      <t xml:space="preserve">
C1 - - Corrosion
C2 - - Oxidation
C3 - - Loss of lubrication
C4 - - Erosion
</t>
    </r>
    <r>
      <rPr>
        <b/>
        <sz val="9"/>
        <rFont val="Arial"/>
        <family val="2"/>
      </rPr>
      <t>D0 - Others</t>
    </r>
  </si>
  <si>
    <r>
      <rPr>
        <b/>
        <sz val="9"/>
        <rFont val="Arial"/>
        <family val="2"/>
      </rPr>
      <t>F0 - Electrical stresses</t>
    </r>
    <r>
      <rPr>
        <sz val="9"/>
        <rFont val="Arial"/>
        <family val="2"/>
      </rPr>
      <t xml:space="preserve">
F1 - - Switching voltages/currents
F2 - - Lightning voltages/currents
</t>
    </r>
    <r>
      <rPr>
        <b/>
        <sz val="9"/>
        <rFont val="Arial"/>
        <family val="2"/>
      </rPr>
      <t>H0 - Mechanical stresses</t>
    </r>
    <r>
      <rPr>
        <sz val="9"/>
        <rFont val="Arial"/>
        <family val="2"/>
      </rPr>
      <t xml:space="preserve">
H1 - - Number of operations
H2 - - Vibrations
</t>
    </r>
    <r>
      <rPr>
        <b/>
        <sz val="9"/>
        <rFont val="Arial"/>
        <family val="2"/>
      </rPr>
      <t>I1 - Environmental influence</t>
    </r>
    <r>
      <rPr>
        <sz val="9"/>
        <rFont val="Arial"/>
        <family val="2"/>
      </rPr>
      <t xml:space="preserve">
I2 - - Rain
I3 - - Moisture
I4 - - Dust
I5 - - UV radiation
I6 - - Temperature
I7 - - Wind</t>
    </r>
    <r>
      <rPr>
        <b/>
        <sz val="9"/>
        <rFont val="Arial"/>
        <family val="2"/>
      </rPr>
      <t xml:space="preserve">
J0 - Others</t>
    </r>
    <r>
      <rPr>
        <sz val="9"/>
        <rFont val="Arial"/>
        <family val="2"/>
      </rPr>
      <t xml:space="preserve">
</t>
    </r>
  </si>
  <si>
    <r>
      <rPr>
        <b/>
        <sz val="9"/>
        <rFont val="Arial"/>
        <family val="2"/>
      </rPr>
      <t>Mi0 - Minor Failure Modes</t>
    </r>
    <r>
      <rPr>
        <sz val="9"/>
        <rFont val="Arial"/>
        <family val="2"/>
      </rPr>
      <t xml:space="preserve">
Mi1 - - overheat
Mi2 - - misalignment
Mi3 - - loss of initial settings
Mi4 - - Other</t>
    </r>
    <r>
      <rPr>
        <b/>
        <sz val="9"/>
        <rFont val="Arial"/>
        <family val="2"/>
      </rPr>
      <t xml:space="preserve">
Ma0 - Major Failure Modes</t>
    </r>
    <r>
      <rPr>
        <sz val="9"/>
        <rFont val="Arial"/>
        <family val="2"/>
      </rPr>
      <t xml:space="preserve">
Ma1 - - Does not close/open on command
Ma2 - - Closes/Opens without command
Ma3 - - Fails to carry current
Ma4 - - Breakdown to earth
Ma5 - - Locked in open/closed position
Ma6 - - Loss of mechanical integrity
Ma7 - - Other
</t>
    </r>
  </si>
  <si>
    <t>R0 - Visual inspection
R1 - Thermographic inspection
R2 - Resistance measurement
R3 - Current-time profile
R4 - Torque-time profile
R5 - Time measurement
R6 - Force or pressure measurement
R7 - Other mechanical and electrical tests</t>
  </si>
  <si>
    <t>Sealing-O-ring, flange,  etc.</t>
  </si>
  <si>
    <t>Ageing Card 
for 
Air blast Circuit Breakers</t>
  </si>
  <si>
    <r>
      <rPr>
        <b/>
        <sz val="8"/>
        <rFont val="Arial"/>
        <family val="2"/>
      </rPr>
      <t>A0 - Electrical Degradation</t>
    </r>
    <r>
      <rPr>
        <sz val="8"/>
        <rFont val="Arial"/>
        <family val="2"/>
      </rPr>
      <t xml:space="preserve">
A1 - - Shift of resistance/ overheating
A2 - - Loss of dielectric strength
A3 - - Reduced short circuit breaking capability
A4 - - Change of Capacitance
</t>
    </r>
    <r>
      <rPr>
        <b/>
        <sz val="8"/>
        <rFont val="Arial"/>
        <family val="2"/>
      </rPr>
      <t>B0 - Mechanical degradation</t>
    </r>
    <r>
      <rPr>
        <sz val="8"/>
        <rFont val="Arial"/>
        <family val="2"/>
      </rPr>
      <t xml:space="preserve">
B1 - - Wear
B2 - - Fatigue 
B3 - - Relaxation
B4 - - Mechanical loosening
B5 - - Loose / sticking contacts
B6 - - Oil leakage
B7 - - Media leakage (SF6, oil, air)
</t>
    </r>
    <r>
      <rPr>
        <b/>
        <sz val="8"/>
        <rFont val="Arial"/>
        <family val="2"/>
      </rPr>
      <t>C0 - Material degradation</t>
    </r>
    <r>
      <rPr>
        <sz val="8"/>
        <rFont val="Arial"/>
        <family val="2"/>
      </rPr>
      <t xml:space="preserve">
C1 - - Corrosion
C2 - - Contamination
C3 - - Chemical reaction with media decomposition by-products
C4 - - Grease degradation / loss of lubrication
C5 - - Increase of moisture
</t>
    </r>
    <r>
      <rPr>
        <b/>
        <sz val="8"/>
        <rFont val="Arial"/>
        <family val="2"/>
      </rPr>
      <t>D0 - Others</t>
    </r>
    <r>
      <rPr>
        <sz val="8"/>
        <rFont val="Arial"/>
        <family val="2"/>
      </rPr>
      <t xml:space="preserve">
D1 - - Disturbed / drifting settings
D0 - - Other phenomena, please specify
</t>
    </r>
  </si>
  <si>
    <r>
      <rPr>
        <b/>
        <sz val="8"/>
        <rFont val="Arial"/>
        <family val="2"/>
      </rPr>
      <t>F0 - Electrical stress</t>
    </r>
    <r>
      <rPr>
        <sz val="8"/>
        <rFont val="Arial"/>
        <family val="2"/>
      </rPr>
      <t xml:space="preserve">
F1 - - Electric voltage stress
F2 - - Breaking current
</t>
    </r>
    <r>
      <rPr>
        <b/>
        <sz val="8"/>
        <rFont val="Arial"/>
        <family val="2"/>
      </rPr>
      <t xml:space="preserve">G0 - Dielectric stress
</t>
    </r>
    <r>
      <rPr>
        <sz val="8"/>
        <rFont val="Arial"/>
        <family val="2"/>
      </rPr>
      <t>G1</t>
    </r>
    <r>
      <rPr>
        <b/>
        <sz val="8"/>
        <rFont val="Arial"/>
        <family val="2"/>
      </rPr>
      <t xml:space="preserve"> - - </t>
    </r>
    <r>
      <rPr>
        <sz val="8"/>
        <rFont val="Arial"/>
        <family val="2"/>
      </rPr>
      <t xml:space="preserve">Degradation and contamination of oil media
</t>
    </r>
    <r>
      <rPr>
        <b/>
        <sz val="8"/>
        <rFont val="Arial"/>
        <family val="2"/>
      </rPr>
      <t>H0 - Mechanical stress</t>
    </r>
    <r>
      <rPr>
        <sz val="8"/>
        <rFont val="Arial"/>
        <family val="2"/>
      </rPr>
      <t xml:space="preserve">
H1 - - Mechanical loads
H2 - - Number of operations
</t>
    </r>
    <r>
      <rPr>
        <b/>
        <sz val="8"/>
        <rFont val="Arial"/>
        <family val="2"/>
      </rPr>
      <t>I0 - Environmental influence</t>
    </r>
    <r>
      <rPr>
        <sz val="8"/>
        <rFont val="Arial"/>
        <family val="2"/>
      </rPr>
      <t xml:space="preserve">
I1 - - Temperature
I2 - - Water ingress
J0 </t>
    </r>
    <r>
      <rPr>
        <b/>
        <sz val="8"/>
        <rFont val="Arial"/>
        <family val="2"/>
      </rPr>
      <t>- Others</t>
    </r>
    <r>
      <rPr>
        <sz val="8"/>
        <rFont val="Arial"/>
        <family val="2"/>
      </rPr>
      <t xml:space="preserve">
J1 - - Presence of media decomposition by-products
J1 - - Improper or lack of maintenance
J2 - - Other factors, please specify
</t>
    </r>
  </si>
  <si>
    <t>Ma1 - Does not operate on command
Ma2 - Operates without command
Ma3 - Electrical breakdown
Ma4 - Locking in open or close position
Ma5 - Other major failure consequence, please specify 
Mi1 - Air or hydraulic oil leakage in the operating mechanism
Mi2 - Small SF6 leakage
Mi3 - Oil leakage of grading capacitors
Mi4 - Change in mechanical functional characteristics
Mi5 - Change in electrical functional characteristics
Mi6 - Change in functional characteristics of control or auxiliary systems
Mi7 - Other minor failure consequence, please specify</t>
  </si>
  <si>
    <t>Interrupter assembly, including insulation</t>
  </si>
  <si>
    <t>EQUIPMENT INFORMATION EXCHANGE WITH MANUFACTURERS</t>
  </si>
  <si>
    <t>EQUIPMENT INFORMATION EXCHANGE WITH UTILITIES</t>
  </si>
  <si>
    <t>DATA COLLECTED OVER ASSET LIFE CYCLE</t>
  </si>
  <si>
    <t>Do you collect data over the life time of the equipment?</t>
  </si>
  <si>
    <t>How is the data stored</t>
  </si>
  <si>
    <t>General Information about
Asset Management of High Voltage Equipment</t>
  </si>
  <si>
    <t xml:space="preserve">history of the same technological type group </t>
  </si>
  <si>
    <t>Experience based</t>
  </si>
  <si>
    <t>General information about asset management of high voltage equipment</t>
  </si>
  <si>
    <t xml:space="preserve">Please, fill the general information card. </t>
  </si>
  <si>
    <r>
      <rPr>
        <sz val="12"/>
        <rFont val="Arial"/>
        <family val="2"/>
      </rPr>
      <t xml:space="preserve">Ageing card for </t>
    </r>
    <r>
      <rPr>
        <b/>
        <sz val="12"/>
        <rFont val="Arial"/>
        <family val="2"/>
      </rPr>
      <t>Gas Circuit Breakers</t>
    </r>
  </si>
  <si>
    <r>
      <rPr>
        <sz val="12"/>
        <rFont val="Arial"/>
        <family val="2"/>
      </rPr>
      <t xml:space="preserve">Ageing card for </t>
    </r>
    <r>
      <rPr>
        <b/>
        <sz val="12"/>
        <rFont val="Arial"/>
        <family val="2"/>
      </rPr>
      <t>Airblast Circuit Breakers</t>
    </r>
  </si>
  <si>
    <r>
      <rPr>
        <sz val="12"/>
        <rFont val="Arial"/>
        <family val="2"/>
      </rPr>
      <t xml:space="preserve">Ageing card for </t>
    </r>
    <r>
      <rPr>
        <b/>
        <sz val="12"/>
        <rFont val="Arial"/>
        <family val="2"/>
      </rPr>
      <t>Oil Circuit Breakers</t>
    </r>
  </si>
  <si>
    <r>
      <rPr>
        <sz val="12"/>
        <rFont val="Arial"/>
        <family val="2"/>
      </rPr>
      <t xml:space="preserve">Ageing card for </t>
    </r>
    <r>
      <rPr>
        <b/>
        <sz val="12"/>
        <rFont val="Arial"/>
        <family val="2"/>
      </rPr>
      <t>Disconnectors and Earthing Switches</t>
    </r>
  </si>
  <si>
    <r>
      <rPr>
        <sz val="12"/>
        <rFont val="Arial"/>
        <family val="2"/>
      </rPr>
      <t xml:space="preserve">Ageing card for </t>
    </r>
    <r>
      <rPr>
        <b/>
        <sz val="12"/>
        <rFont val="Arial"/>
        <family val="2"/>
      </rPr>
      <t>Surge Arrester</t>
    </r>
  </si>
  <si>
    <r>
      <rPr>
        <sz val="12"/>
        <rFont val="Arial"/>
        <family val="2"/>
      </rPr>
      <t xml:space="preserve">Ageing card for </t>
    </r>
    <r>
      <rPr>
        <b/>
        <sz val="12"/>
        <rFont val="Arial"/>
        <family val="2"/>
      </rPr>
      <t>Post Insulators</t>
    </r>
  </si>
  <si>
    <r>
      <rPr>
        <sz val="12"/>
        <rFont val="Arial"/>
        <family val="2"/>
      </rPr>
      <t xml:space="preserve">Ageing Card for </t>
    </r>
    <r>
      <rPr>
        <b/>
        <sz val="12"/>
        <rFont val="Arial"/>
        <family val="2"/>
      </rPr>
      <t>Magnetic Voltage Transformers and Current Transformers</t>
    </r>
  </si>
  <si>
    <r>
      <rPr>
        <sz val="12"/>
        <rFont val="Arial"/>
        <family val="2"/>
      </rPr>
      <t xml:space="preserve">Ageing Card for </t>
    </r>
    <r>
      <rPr>
        <b/>
        <sz val="12"/>
        <rFont val="Arial"/>
        <family val="2"/>
      </rPr>
      <t>Combined Current and Voltage Transformers</t>
    </r>
  </si>
  <si>
    <t xml:space="preserve">Please, fill the following cards on equipment ageing. </t>
  </si>
  <si>
    <r>
      <rPr>
        <sz val="12"/>
        <rFont val="Arial"/>
        <family val="2"/>
      </rPr>
      <t xml:space="preserve">Ageing card for </t>
    </r>
    <r>
      <rPr>
        <b/>
        <sz val="12"/>
        <rFont val="Arial"/>
        <family val="2"/>
      </rPr>
      <t>Shunt Capacitors</t>
    </r>
  </si>
  <si>
    <t>R0 - Visual inspection
R1 - Thermography
R2 - UV inspection
R3 - Pressure monitoring
R4 - Capacitance testing
R5 - Oil or gas analysis
R6 - Ductor testing
R7 - Winding resistance measurements
R8 - Ratio testing
R9 - Others</t>
  </si>
  <si>
    <t>Q0 - Complete IT replacement
Q1 - Component replacement
Q2 - Insulating medium replacement (e.g. oil, gas)
Q3 - Component repair
Q4 - Other</t>
  </si>
  <si>
    <t>Any other accessory</t>
  </si>
  <si>
    <t>External LV cable connection</t>
  </si>
  <si>
    <t>e.g.</t>
  </si>
  <si>
    <t>C1, D0-burned</t>
  </si>
  <si>
    <t>e...</t>
  </si>
  <si>
    <t>B6</t>
  </si>
  <si>
    <t>HV tank</t>
  </si>
  <si>
    <t>I1, I5</t>
  </si>
  <si>
    <t>Mi1, Ma2</t>
  </si>
  <si>
    <t>Q0, Q4</t>
  </si>
  <si>
    <t>25…30</t>
  </si>
  <si>
    <t>R3</t>
  </si>
  <si>
    <t>Main internal insulation (oil, paper)</t>
  </si>
  <si>
    <t>Main internal insulation (SF6)</t>
  </si>
  <si>
    <t>Main internal insulation (other, please specify)</t>
  </si>
  <si>
    <t>HV primary terminal</t>
  </si>
  <si>
    <t>Insulator (porcelain)</t>
  </si>
  <si>
    <t>Insulator (composite)</t>
  </si>
  <si>
    <t>Insulator (resin)</t>
  </si>
  <si>
    <t>Components for pressure relieve of insulation medium</t>
  </si>
  <si>
    <t>Components for expansion control of insulation medium</t>
  </si>
  <si>
    <r>
      <t xml:space="preserve">Ageing Card 
for 
Capacitive Voltage Transformer
</t>
    </r>
    <r>
      <rPr>
        <b/>
        <sz val="12"/>
        <rFont val="Arial"/>
        <family val="2"/>
      </rPr>
      <t xml:space="preserve">
(excluding: GIS equipment)</t>
    </r>
  </si>
  <si>
    <r>
      <t xml:space="preserve">Ageing Card 
for 
Combined Current and Voltage
Transformers
</t>
    </r>
    <r>
      <rPr>
        <b/>
        <sz val="12"/>
        <rFont val="Arial"/>
        <family val="2"/>
      </rPr>
      <t>(excluding: GIS equipment)</t>
    </r>
  </si>
  <si>
    <r>
      <t xml:space="preserve">Ageing Card 
for 
Shunt Capacitors
</t>
    </r>
    <r>
      <rPr>
        <b/>
        <sz val="12"/>
        <rFont val="Arial"/>
        <family val="2"/>
      </rPr>
      <t>(excluding: grading capacitors of CB)</t>
    </r>
  </si>
  <si>
    <r>
      <t xml:space="preserve">Ageing Card for 
Disconnectors and Earthing Switches
</t>
    </r>
    <r>
      <rPr>
        <b/>
        <sz val="12"/>
        <rFont val="Arial"/>
        <family val="2"/>
      </rPr>
      <t>(excluding: Disconnecting Circuit Breakers, oil or pressure air insulated equipment, GIS equipment)</t>
    </r>
  </si>
  <si>
    <r>
      <t xml:space="preserve">Ageing Card 
for 
Oil Circuit Breakers
</t>
    </r>
    <r>
      <rPr>
        <b/>
        <sz val="12"/>
        <rFont val="Arial"/>
        <family val="2"/>
      </rPr>
      <t>(excluding: GIS equipment)</t>
    </r>
  </si>
  <si>
    <r>
      <t xml:space="preserve">Ageing Card 
for 
Gas Circuit Breakers
</t>
    </r>
    <r>
      <rPr>
        <b/>
        <sz val="12"/>
        <rFont val="Arial"/>
        <family val="2"/>
      </rPr>
      <t>(excluding: GIS equipment)</t>
    </r>
  </si>
  <si>
    <r>
      <rPr>
        <b/>
        <sz val="9"/>
        <rFont val="Arial"/>
        <family val="2"/>
      </rPr>
      <t>A0 - Electrical degradation</t>
    </r>
    <r>
      <rPr>
        <sz val="9"/>
        <rFont val="Arial"/>
        <family val="2"/>
      </rPr>
      <t xml:space="preserve">
A1 - - Loss of dielectric strength
A2 - - Punctures
</t>
    </r>
    <r>
      <rPr>
        <b/>
        <sz val="9"/>
        <rFont val="Arial"/>
        <family val="2"/>
      </rPr>
      <t>B0 - Mechanical degradation</t>
    </r>
    <r>
      <rPr>
        <sz val="9"/>
        <rFont val="Arial"/>
        <family val="2"/>
      </rPr>
      <t xml:space="preserve">
B1 - - Cracking
B2 - - Local loss of glaze
B3 - - Deformation
B4 - - Frost wedging
B5 - - Erosion
</t>
    </r>
    <r>
      <rPr>
        <b/>
        <sz val="9"/>
        <rFont val="Arial"/>
        <family val="2"/>
      </rPr>
      <t>C0 - Material degradation</t>
    </r>
    <r>
      <rPr>
        <sz val="9"/>
        <rFont val="Arial"/>
        <family val="2"/>
      </rPr>
      <t xml:space="preserve">
C1 - - Brittle fracture
C2 - - Corrosion
C3 - - Loss of hydrophobicity
</t>
    </r>
    <r>
      <rPr>
        <b/>
        <sz val="9"/>
        <rFont val="Arial"/>
        <family val="2"/>
      </rPr>
      <t>D0 - Others (please specify)</t>
    </r>
    <r>
      <rPr>
        <sz val="9"/>
        <rFont val="Arial"/>
        <family val="2"/>
      </rPr>
      <t xml:space="preserve">
</t>
    </r>
  </si>
  <si>
    <r>
      <t xml:space="preserve">Ageing Card 
for 
Magnetic Voltage Transformers
and 
Current Transformers
</t>
    </r>
    <r>
      <rPr>
        <b/>
        <sz val="12"/>
        <rFont val="Arial"/>
        <family val="2"/>
      </rPr>
      <t>(including: optical instrument transformers; 
excluding: GIS equipment)</t>
    </r>
  </si>
  <si>
    <t>F1, F2</t>
  </si>
  <si>
    <t>Mi0</t>
  </si>
  <si>
    <t>R1</t>
  </si>
  <si>
    <t>Q0</t>
  </si>
  <si>
    <t>30…40</t>
  </si>
  <si>
    <r>
      <rPr>
        <b/>
        <sz val="9"/>
        <rFont val="Arial"/>
        <family val="2"/>
      </rPr>
      <t>Mi0 - Minor failure modes</t>
    </r>
    <r>
      <rPr>
        <sz val="9"/>
        <rFont val="Arial"/>
        <family val="2"/>
      </rPr>
      <t xml:space="preserve">
Mi1 - Change in electrical functional characteristics
Mi2 - Moisture ingress
Mi3 - Gas leakage
Mi4 - Overheating
Mi5 - Tracking (creepage path)
Mi6 - Increased contact resistance
Mi7 - Higher losses
Mi8 - Loss of gap grading
Mi9 - Others
</t>
    </r>
    <r>
      <rPr>
        <b/>
        <sz val="9"/>
        <rFont val="Arial"/>
        <family val="2"/>
      </rPr>
      <t>Ma0 - Major failure modes</t>
    </r>
    <r>
      <rPr>
        <sz val="9"/>
        <rFont val="Arial"/>
        <family val="2"/>
      </rPr>
      <t xml:space="preserve">
Ma1 - Insulation breakdown
Ma2 - Internal breakdown
Ma3 - Mechanical damage
Ma4 - Flash over
Ma5 - Others
</t>
    </r>
  </si>
  <si>
    <t>Organisation name</t>
  </si>
  <si>
    <t>Short organisation name (max. 7 char.)</t>
  </si>
  <si>
    <t>Organisation Information</t>
  </si>
  <si>
    <t>Organisation type</t>
  </si>
  <si>
    <t>- You may go back to "Main Menu" by pressing the button "Back to Main Menu". Your competed data remain unchanged. However, please do not forget to save your work using typical Excell functions.</t>
  </si>
  <si>
    <r>
      <rPr>
        <sz val="12"/>
        <rFont val="Arial"/>
        <family val="2"/>
      </rPr>
      <t xml:space="preserve">Ageing card for </t>
    </r>
    <r>
      <rPr>
        <b/>
        <sz val="12"/>
        <rFont val="Arial"/>
        <family val="2"/>
      </rPr>
      <t>Capacitive Voltage Transformer</t>
    </r>
  </si>
  <si>
    <t>Manufacturer</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</si>
</sst>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Ja&quot;;&quot;Ja&quot;;&quot;Nein&quot;"/>
    <numFmt numFmtId="173" formatCode="&quot;Wahr&quot;;&quot;Wahr&quot;;&quot;Falsch&quot;"/>
    <numFmt numFmtId="174" formatCode="&quot;Ein&quot;;&quot;Ein&quot;;&quot;Aus&quot;"/>
    <numFmt numFmtId="175" formatCode="[$€-2]\ #,##0.00_);[Red]\([$€-2]\ #,##0.00\)"/>
  </numFmts>
  <fonts count="139">
    <font>
      <sz val="10"/>
      <name val="Arial"/>
      <family val="0"/>
    </font>
    <font>
      <sz val="11"/>
      <color indexed="8"/>
      <name val="Calibri"/>
      <family val="2"/>
    </font>
    <font>
      <sz val="11"/>
      <color indexed="8"/>
      <name val="Arial"/>
      <family val="2"/>
    </font>
    <font>
      <b/>
      <sz val="10"/>
      <name val="Arial"/>
      <family val="2"/>
    </font>
    <font>
      <sz val="9"/>
      <name val="Arial"/>
      <family val="2"/>
    </font>
    <font>
      <u val="single"/>
      <sz val="10"/>
      <color indexed="12"/>
      <name val="Arial"/>
      <family val="2"/>
    </font>
    <font>
      <b/>
      <sz val="12"/>
      <name val="Arial"/>
      <family val="2"/>
    </font>
    <font>
      <sz val="8"/>
      <name val="Tahoma"/>
      <family val="2"/>
    </font>
    <font>
      <b/>
      <sz val="8"/>
      <name val="Tahoma"/>
      <family val="2"/>
    </font>
    <font>
      <b/>
      <sz val="10"/>
      <color indexed="10"/>
      <name val="Arial"/>
      <family val="2"/>
    </font>
    <font>
      <sz val="12"/>
      <name val="Arial"/>
      <family val="2"/>
    </font>
    <font>
      <u val="single"/>
      <sz val="12"/>
      <color indexed="12"/>
      <name val="Arial"/>
      <family val="2"/>
    </font>
    <font>
      <b/>
      <sz val="12"/>
      <name val="FuturaA Bk BT"/>
      <family val="2"/>
    </font>
    <font>
      <b/>
      <sz val="12"/>
      <color indexed="10"/>
      <name val="Arial"/>
      <family val="2"/>
    </font>
    <font>
      <b/>
      <sz val="16"/>
      <name val="Arial"/>
      <family val="2"/>
    </font>
    <font>
      <sz val="16"/>
      <name val="Arial"/>
      <family val="2"/>
    </font>
    <font>
      <b/>
      <sz val="14"/>
      <name val="Arial"/>
      <family val="2"/>
    </font>
    <font>
      <b/>
      <sz val="18"/>
      <name val="Arial"/>
      <family val="2"/>
    </font>
    <font>
      <sz val="11"/>
      <name val="Arial"/>
      <family val="2"/>
    </font>
    <font>
      <sz val="10"/>
      <color indexed="8"/>
      <name val="Arial"/>
      <family val="2"/>
    </font>
    <font>
      <sz val="12"/>
      <name val="ＭＳ Ｐゴシック"/>
      <family val="3"/>
    </font>
    <font>
      <sz val="10"/>
      <name val="ＭＳ Ｐゴシック"/>
      <family val="3"/>
    </font>
    <font>
      <b/>
      <sz val="11"/>
      <name val="Arial"/>
      <family val="2"/>
    </font>
    <font>
      <sz val="8"/>
      <name val="Arial"/>
      <family val="2"/>
    </font>
    <font>
      <b/>
      <sz val="12"/>
      <color indexed="8"/>
      <name val="Arial"/>
      <family val="2"/>
    </font>
    <font>
      <sz val="10"/>
      <name val="Tahoma"/>
      <family val="2"/>
    </font>
    <font>
      <b/>
      <sz val="11"/>
      <color indexed="8"/>
      <name val="Arial"/>
      <family val="2"/>
    </font>
    <font>
      <sz val="12"/>
      <color indexed="8"/>
      <name val="Arial"/>
      <family val="2"/>
    </font>
    <font>
      <sz val="11"/>
      <color indexed="8"/>
      <name val="ＭＳ Ｐゴシック"/>
      <family val="3"/>
    </font>
    <font>
      <sz val="11"/>
      <name val="ＭＳ Ｐゴシック"/>
      <family val="3"/>
    </font>
    <font>
      <sz val="11"/>
      <color indexed="9"/>
      <name val="Arial"/>
      <family val="2"/>
    </font>
    <font>
      <b/>
      <sz val="11"/>
      <color indexed="63"/>
      <name val="Arial"/>
      <family val="2"/>
    </font>
    <font>
      <b/>
      <sz val="11"/>
      <color indexed="52"/>
      <name val="Arial"/>
      <family val="2"/>
    </font>
    <font>
      <sz val="11"/>
      <color indexed="62"/>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1"/>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b/>
      <sz val="9"/>
      <name val="Arial"/>
      <family val="2"/>
    </font>
    <font>
      <b/>
      <sz val="10"/>
      <color indexed="12"/>
      <name val="Arial"/>
      <family val="2"/>
    </font>
    <font>
      <b/>
      <sz val="8"/>
      <name val="Arial"/>
      <family val="2"/>
    </font>
    <font>
      <sz val="9"/>
      <color indexed="8"/>
      <name val="Arial"/>
      <family val="2"/>
    </font>
    <font>
      <sz val="14"/>
      <name val="Arial"/>
      <family val="2"/>
    </font>
    <font>
      <b/>
      <sz val="14"/>
      <color indexed="28"/>
      <name val="Arial"/>
      <family val="2"/>
    </font>
    <font>
      <b/>
      <sz val="11"/>
      <color indexed="28"/>
      <name val="Arial"/>
      <family val="2"/>
    </font>
    <font>
      <sz val="10"/>
      <color indexed="22"/>
      <name val="Arial"/>
      <family val="2"/>
    </font>
    <font>
      <b/>
      <sz val="18"/>
      <color indexed="61"/>
      <name val="Arial"/>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2"/>
      <color indexed="9"/>
      <name val="Arial"/>
      <family val="2"/>
    </font>
    <font>
      <sz val="10"/>
      <color indexed="9"/>
      <name val="Arial"/>
      <family val="2"/>
    </font>
    <font>
      <b/>
      <sz val="12"/>
      <color indexed="18"/>
      <name val="Arial"/>
      <family val="2"/>
    </font>
    <font>
      <sz val="10"/>
      <color indexed="18"/>
      <name val="Arial"/>
      <family val="2"/>
    </font>
    <font>
      <b/>
      <sz val="11"/>
      <color indexed="18"/>
      <name val="Arial"/>
      <family val="2"/>
    </font>
    <font>
      <sz val="9"/>
      <color indexed="18"/>
      <name val="Arial"/>
      <family val="2"/>
    </font>
    <font>
      <sz val="12"/>
      <color indexed="18"/>
      <name val="Arial"/>
      <family val="2"/>
    </font>
    <font>
      <b/>
      <sz val="10"/>
      <color indexed="18"/>
      <name val="Arial"/>
      <family val="2"/>
    </font>
    <font>
      <sz val="10"/>
      <color indexed="10"/>
      <name val="Arial"/>
      <family val="2"/>
    </font>
    <font>
      <sz val="10"/>
      <color indexed="56"/>
      <name val="Arial"/>
      <family val="2"/>
    </font>
    <font>
      <b/>
      <sz val="12"/>
      <color indexed="40"/>
      <name val="Arial"/>
      <family val="2"/>
    </font>
    <font>
      <sz val="11"/>
      <color indexed="50"/>
      <name val="Arial"/>
      <family val="2"/>
    </font>
    <font>
      <b/>
      <sz val="12"/>
      <color indexed="10"/>
      <name val="Calibri"/>
      <family val="2"/>
    </font>
    <font>
      <b/>
      <sz val="16"/>
      <color indexed="9"/>
      <name val="Arial"/>
      <family val="2"/>
    </font>
    <font>
      <b/>
      <sz val="18"/>
      <color indexed="9"/>
      <name val="Arial"/>
      <family val="2"/>
    </font>
    <font>
      <sz val="24"/>
      <color indexed="9"/>
      <name val="Arial"/>
      <family val="2"/>
    </font>
    <font>
      <b/>
      <sz val="24"/>
      <color indexed="9"/>
      <name val="Arial"/>
      <family val="2"/>
    </font>
    <font>
      <b/>
      <sz val="14"/>
      <color indexed="36"/>
      <name val="Arial"/>
      <family val="2"/>
    </font>
    <font>
      <sz val="14"/>
      <color indexed="36"/>
      <name val="Arial"/>
      <family val="2"/>
    </font>
    <font>
      <b/>
      <i/>
      <sz val="14"/>
      <color indexed="36"/>
      <name val="Arial"/>
      <family val="2"/>
    </font>
    <font>
      <sz val="10"/>
      <color indexed="36"/>
      <name val="Arial"/>
      <family val="2"/>
    </font>
    <font>
      <sz val="24"/>
      <color indexed="8"/>
      <name val="Calibri"/>
      <family val="0"/>
    </font>
    <font>
      <sz val="18"/>
      <color indexed="8"/>
      <name val="Calibri"/>
      <family val="0"/>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theme="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rgb="FFFF0000"/>
      <name val="Arial"/>
      <family val="2"/>
    </font>
    <font>
      <sz val="12"/>
      <color theme="0"/>
      <name val="Arial"/>
      <family val="2"/>
    </font>
    <font>
      <sz val="10"/>
      <color theme="0"/>
      <name val="Arial"/>
      <family val="2"/>
    </font>
    <font>
      <b/>
      <sz val="11"/>
      <color theme="1"/>
      <name val="Arial"/>
      <family val="2"/>
    </font>
    <font>
      <b/>
      <sz val="12"/>
      <color theme="3" tint="-0.24997000396251678"/>
      <name val="Arial"/>
      <family val="2"/>
    </font>
    <font>
      <sz val="10"/>
      <color theme="3" tint="-0.24997000396251678"/>
      <name val="Arial"/>
      <family val="2"/>
    </font>
    <font>
      <b/>
      <sz val="11"/>
      <color theme="3" tint="-0.24997000396251678"/>
      <name val="Arial"/>
      <family val="2"/>
    </font>
    <font>
      <b/>
      <sz val="12"/>
      <color theme="1"/>
      <name val="Arial"/>
      <family val="2"/>
    </font>
    <font>
      <sz val="9"/>
      <color theme="3" tint="-0.24997000396251678"/>
      <name val="Arial"/>
      <family val="2"/>
    </font>
    <font>
      <sz val="12"/>
      <color theme="3" tint="-0.24997000396251678"/>
      <name val="Arial"/>
      <family val="2"/>
    </font>
    <font>
      <b/>
      <sz val="10"/>
      <color theme="3" tint="-0.24997000396251678"/>
      <name val="Arial"/>
      <family val="2"/>
    </font>
    <font>
      <sz val="12"/>
      <color theme="1"/>
      <name val="Arial"/>
      <family val="2"/>
    </font>
    <font>
      <sz val="10"/>
      <color rgb="FFFF0000"/>
      <name val="Arial"/>
      <family val="2"/>
    </font>
    <font>
      <sz val="10"/>
      <color rgb="FF002060"/>
      <name val="Arial"/>
      <family val="2"/>
    </font>
    <font>
      <b/>
      <sz val="12"/>
      <color rgb="FF00B0F0"/>
      <name val="Arial"/>
      <family val="2"/>
    </font>
    <font>
      <sz val="11"/>
      <color rgb="FF92D050"/>
      <name val="Arial"/>
      <family val="2"/>
    </font>
    <font>
      <b/>
      <sz val="12"/>
      <color rgb="FFFF0000"/>
      <name val="Calibri"/>
      <family val="2"/>
    </font>
    <font>
      <b/>
      <sz val="16"/>
      <color theme="0"/>
      <name val="Arial"/>
      <family val="2"/>
    </font>
    <font>
      <b/>
      <sz val="18"/>
      <color theme="0"/>
      <name val="Arial"/>
      <family val="2"/>
    </font>
    <font>
      <sz val="9"/>
      <color theme="1"/>
      <name val="Arial"/>
      <family val="2"/>
    </font>
    <font>
      <sz val="24"/>
      <color theme="0"/>
      <name val="Arial"/>
      <family val="2"/>
    </font>
    <font>
      <b/>
      <sz val="24"/>
      <color theme="0"/>
      <name val="Arial"/>
      <family val="2"/>
    </font>
    <font>
      <b/>
      <sz val="14"/>
      <color rgb="FF7030A0"/>
      <name val="Arial"/>
      <family val="2"/>
    </font>
    <font>
      <sz val="14"/>
      <color rgb="FF7030A0"/>
      <name val="Arial"/>
      <family val="2"/>
    </font>
    <font>
      <b/>
      <i/>
      <sz val="14"/>
      <color rgb="FF7030A0"/>
      <name val="Arial"/>
      <family val="2"/>
    </font>
    <font>
      <sz val="10"/>
      <color rgb="FF7030A0"/>
      <name val="Arial"/>
      <family val="2"/>
    </font>
    <font>
      <sz val="10"/>
      <color theme="1"/>
      <name val="Arial"/>
      <family val="2"/>
    </font>
  </fonts>
  <fills count="6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36"/>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
      <patternFill patternType="solid">
        <fgColor indexed="42"/>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45"/>
        <bgColor indexed="64"/>
      </patternFill>
    </fill>
    <fill>
      <patternFill patternType="solid">
        <fgColor rgb="FFA5A5A5"/>
        <bgColor indexed="64"/>
      </patternFill>
    </fill>
    <fill>
      <patternFill patternType="solid">
        <fgColor indexed="55"/>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1" tint="0.49998000264167786"/>
        <bgColor indexed="64"/>
      </patternFill>
    </fill>
    <fill>
      <patternFill patternType="solid">
        <fgColor indexed="31"/>
        <bgColor indexed="64"/>
      </patternFill>
    </fill>
    <fill>
      <patternFill patternType="solid">
        <fgColor rgb="FFCCCCFF"/>
        <bgColor indexed="64"/>
      </patternFill>
    </fill>
    <fill>
      <patternFill patternType="solid">
        <fgColor theme="0" tint="-0.4999699890613556"/>
        <bgColor indexed="64"/>
      </patternFill>
    </fill>
    <fill>
      <patternFill patternType="solid">
        <fgColor rgb="FF92D050"/>
        <bgColor indexed="64"/>
      </patternFill>
    </fill>
    <fill>
      <patternFill patternType="solid">
        <fgColor theme="3" tint="0.5999900102615356"/>
        <bgColor indexed="64"/>
      </patternFill>
    </fill>
    <fill>
      <patternFill patternType="solid">
        <fgColor rgb="FFFFFF00"/>
        <bgColor indexed="64"/>
      </patternFill>
    </fill>
    <fill>
      <patternFill patternType="solid">
        <fgColor theme="3" tint="-0.24997000396251678"/>
        <bgColor indexed="64"/>
      </patternFill>
    </fill>
    <fill>
      <patternFill patternType="solid">
        <fgColor rgb="FF002060"/>
        <bgColor indexed="64"/>
      </patternFill>
    </fill>
    <fill>
      <patternFill patternType="solid">
        <fgColor theme="2" tint="-0.24997000396251678"/>
        <bgColor indexed="64"/>
      </patternFill>
    </fill>
  </fills>
  <borders count="113">
    <border>
      <left/>
      <right/>
      <top/>
      <bottom/>
      <diagonal/>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style="medium"/>
      <bottom/>
    </border>
    <border>
      <left/>
      <right style="medium"/>
      <top style="medium"/>
      <bottom/>
    </border>
    <border>
      <left/>
      <right style="medium"/>
      <top/>
      <bottom/>
    </border>
    <border>
      <left/>
      <right/>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right/>
      <top/>
      <bottom style="thin"/>
    </border>
    <border>
      <left style="thin"/>
      <right style="thin"/>
      <top style="thin"/>
      <bottom style="thin"/>
    </border>
    <border>
      <left/>
      <right/>
      <top/>
      <bottom style="medium"/>
    </border>
    <border>
      <left/>
      <right style="medium"/>
      <top/>
      <bottom style="medium"/>
    </border>
    <border>
      <left/>
      <right/>
      <top style="thick">
        <color rgb="FFFF0000"/>
      </top>
      <bottom/>
    </border>
    <border>
      <left style="medium"/>
      <right style="medium"/>
      <top style="medium"/>
      <bottom style="medium"/>
    </border>
    <border>
      <left style="thin">
        <color theme="1" tint="0.49998000264167786"/>
      </left>
      <right style="thin">
        <color theme="1" tint="0.49998000264167786"/>
      </right>
      <top style="thin">
        <color theme="1" tint="0.49998000264167786"/>
      </top>
      <bottom style="thin">
        <color theme="1" tint="0.49998000264167786"/>
      </bottom>
    </border>
    <border>
      <left style="thin"/>
      <right>
        <color indexed="63"/>
      </right>
      <top style="thin"/>
      <bottom style="thin"/>
    </border>
    <border>
      <left>
        <color indexed="63"/>
      </left>
      <right style="thin">
        <color theme="1" tint="0.49998000264167786"/>
      </right>
      <top style="thin">
        <color theme="1" tint="0.49998000264167786"/>
      </top>
      <bottom style="thin">
        <color theme="1" tint="0.49998000264167786"/>
      </bottom>
    </border>
    <border>
      <left style="medium"/>
      <right/>
      <top/>
      <bottom/>
    </border>
    <border>
      <left style="thin"/>
      <right style="medium"/>
      <top/>
      <bottom style="thin"/>
    </border>
    <border>
      <left style="thin"/>
      <right style="medium"/>
      <top style="thin"/>
      <bottom style="thin"/>
    </border>
    <border>
      <left style="medium"/>
      <right style="thin"/>
      <top style="thin"/>
      <bottom style="thin"/>
    </border>
    <border>
      <left style="medium"/>
      <right/>
      <top/>
      <bottom style="medium"/>
    </border>
    <border>
      <left style="medium"/>
      <right style="thin"/>
      <top>
        <color indexed="63"/>
      </top>
      <bottom style="thin"/>
    </border>
    <border>
      <left>
        <color indexed="63"/>
      </left>
      <right style="thin">
        <color theme="1" tint="0.49998000264167786"/>
      </right>
      <top>
        <color indexed="63"/>
      </top>
      <bottom style="thin">
        <color theme="1" tint="0.49998000264167786"/>
      </bottom>
    </border>
    <border>
      <left style="thin">
        <color theme="1" tint="0.49998000264167786"/>
      </left>
      <right style="thin">
        <color theme="1" tint="0.49998000264167786"/>
      </right>
      <top>
        <color indexed="63"/>
      </top>
      <bottom style="thin">
        <color theme="1" tint="0.49998000264167786"/>
      </bottom>
    </border>
    <border>
      <left style="thin"/>
      <right>
        <color indexed="63"/>
      </right>
      <top/>
      <bottom style="thin"/>
    </border>
    <border>
      <left style="thin">
        <color theme="1"/>
      </left>
      <right style="thin">
        <color theme="1"/>
      </right>
      <top style="thin">
        <color theme="1"/>
      </top>
      <bottom style="thin">
        <color theme="1"/>
      </bottom>
    </border>
    <border>
      <left style="thin">
        <color theme="1"/>
      </left>
      <right style="thin">
        <color theme="1"/>
      </right>
      <top>
        <color indexed="63"/>
      </top>
      <bottom style="thin">
        <color theme="1"/>
      </bottom>
    </border>
    <border>
      <left style="thin"/>
      <right style="thin"/>
      <top style="medium"/>
      <bottom style="medium"/>
    </border>
    <border>
      <left/>
      <right/>
      <top/>
      <bottom style="thick">
        <color rgb="FFFF0000"/>
      </bottom>
    </border>
    <border>
      <left style="medium"/>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medium"/>
      <right/>
      <top style="medium"/>
      <bottom/>
    </border>
    <border>
      <left style="medium"/>
      <right>
        <color indexed="63"/>
      </right>
      <top style="medium"/>
      <bottom style="thin"/>
    </border>
    <border>
      <left style="thin"/>
      <right style="medium"/>
      <top style="thin"/>
      <bottom style="medium"/>
    </border>
    <border>
      <left style="medium"/>
      <right style="thin"/>
      <top style="thin"/>
      <bottom style="medium"/>
    </border>
    <border>
      <left style="medium"/>
      <right>
        <color indexed="63"/>
      </right>
      <top style="thin"/>
      <bottom style="thin"/>
    </border>
    <border>
      <left style="medium"/>
      <right>
        <color indexed="63"/>
      </right>
      <top style="thin"/>
      <bottom style="medium"/>
    </border>
    <border>
      <left style="thin"/>
      <right style="medium"/>
      <top style="medium"/>
      <bottom style="thin"/>
    </border>
    <border>
      <left style="medium"/>
      <right style="medium"/>
      <top style="medium"/>
      <bottom/>
    </border>
    <border>
      <left style="medium"/>
      <right style="medium"/>
      <top>
        <color indexed="63"/>
      </top>
      <bottom>
        <color indexed="63"/>
      </bottom>
    </border>
    <border>
      <left/>
      <right style="thick"/>
      <top style="thick"/>
      <bottom/>
    </border>
    <border>
      <left/>
      <right style="thick"/>
      <top/>
      <bottom/>
    </border>
    <border>
      <left/>
      <right/>
      <top/>
      <bottom style="thick"/>
    </border>
    <border>
      <left style="thick"/>
      <right/>
      <top/>
      <bottom/>
    </border>
    <border>
      <left style="thin"/>
      <right/>
      <top/>
      <bottom/>
    </border>
    <border>
      <left style="medium"/>
      <right style="medium"/>
      <top/>
      <bottom style="thin"/>
    </border>
    <border>
      <left style="medium"/>
      <right style="medium"/>
      <top/>
      <bottom style="medium"/>
    </border>
    <border>
      <left style="medium"/>
      <right style="medium"/>
      <top style="thin"/>
      <bottom>
        <color indexed="63"/>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right style="medium">
        <color rgb="FFFF0000"/>
      </right>
      <top style="medium">
        <color rgb="FFFF0000"/>
      </top>
      <bottom/>
    </border>
    <border>
      <left style="medium">
        <color rgb="FFFF0000"/>
      </left>
      <right/>
      <top style="thick">
        <color rgb="FFFF0000"/>
      </top>
      <bottom/>
    </border>
    <border>
      <left/>
      <right style="medium">
        <color rgb="FFFF0000"/>
      </right>
      <top/>
      <bottom/>
    </border>
    <border>
      <left style="medium">
        <color rgb="FFFF0000"/>
      </left>
      <right>
        <color indexed="63"/>
      </right>
      <top>
        <color indexed="63"/>
      </top>
      <bottom>
        <color indexed="63"/>
      </bottom>
    </border>
    <border>
      <left/>
      <right style="medium">
        <color rgb="FFFF0000"/>
      </right>
      <top style="thick">
        <color rgb="FFFF0000"/>
      </top>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right style="medium">
        <color rgb="FFFF0000"/>
      </right>
      <top/>
      <bottom style="medium">
        <color rgb="FFFF0000"/>
      </bottom>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style="medium">
        <color theme="3" tint="-0.24997000396251678"/>
      </left>
      <right style="thin"/>
      <top style="medium">
        <color theme="3" tint="-0.24997000396251678"/>
      </top>
      <bottom/>
    </border>
    <border>
      <left style="thin"/>
      <right style="thin"/>
      <top style="medium">
        <color theme="3" tint="-0.24997000396251678"/>
      </top>
      <bottom/>
    </border>
    <border>
      <left style="thin"/>
      <right style="medium">
        <color theme="3" tint="-0.24997000396251678"/>
      </right>
      <top style="medium">
        <color theme="3" tint="-0.24997000396251678"/>
      </top>
      <bottom/>
    </border>
    <border>
      <left style="medium">
        <color theme="3" tint="-0.24997000396251678"/>
      </left>
      <right style="thin"/>
      <top style="medium"/>
      <bottom style="medium"/>
    </border>
    <border>
      <left style="thin"/>
      <right style="medium">
        <color theme="3" tint="-0.24997000396251678"/>
      </right>
      <top style="medium"/>
      <bottom style="medium"/>
    </border>
    <border>
      <left style="medium">
        <color theme="3" tint="-0.24997000396251678"/>
      </left>
      <right style="thin"/>
      <top/>
      <bottom style="medium">
        <color theme="3" tint="-0.24997000396251678"/>
      </bottom>
    </border>
    <border>
      <left style="thin"/>
      <right style="thin"/>
      <top/>
      <bottom style="medium">
        <color theme="3" tint="-0.24997000396251678"/>
      </bottom>
    </border>
    <border>
      <left style="thin"/>
      <right style="medium">
        <color theme="3" tint="-0.24997000396251678"/>
      </right>
      <top/>
      <bottom style="medium">
        <color theme="3" tint="-0.24997000396251678"/>
      </bottom>
    </border>
    <border>
      <left style="medium">
        <color theme="3" tint="-0.24997000396251678"/>
      </left>
      <right style="thin"/>
      <top style="thin"/>
      <bottom style="medium">
        <color theme="3" tint="-0.24997000396251678"/>
      </bottom>
    </border>
    <border>
      <left style="thin"/>
      <right style="thin"/>
      <top style="thin"/>
      <bottom style="medium">
        <color theme="3" tint="-0.24997000396251678"/>
      </bottom>
    </border>
    <border>
      <left style="thin"/>
      <right style="medium">
        <color theme="3" tint="-0.24997000396251678"/>
      </right>
      <top style="thin"/>
      <bottom style="medium">
        <color theme="3" tint="-0.24997000396251678"/>
      </bottom>
    </border>
    <border>
      <left style="medium">
        <color theme="3" tint="-0.24997000396251678"/>
      </left>
      <right/>
      <top style="medium">
        <color theme="3" tint="-0.24997000396251678"/>
      </top>
      <bottom/>
    </border>
    <border>
      <left style="medium">
        <color theme="3" tint="-0.24997000396251678"/>
      </left>
      <right>
        <color indexed="63"/>
      </right>
      <top style="medium"/>
      <bottom style="medium"/>
    </border>
    <border>
      <left style="medium">
        <color theme="3" tint="-0.24997000396251678"/>
      </left>
      <right>
        <color indexed="63"/>
      </right>
      <top>
        <color indexed="63"/>
      </top>
      <bottom style="medium">
        <color theme="3" tint="-0.24997000396251678"/>
      </bottom>
    </border>
    <border>
      <left style="medium"/>
      <right/>
      <top/>
      <bottom style="thin"/>
    </border>
    <border>
      <left style="medium"/>
      <right/>
      <top style="thin"/>
      <bottom/>
    </border>
    <border>
      <left/>
      <right style="medium"/>
      <top style="thin"/>
      <bottom style="thin"/>
    </border>
    <border>
      <left style="medium"/>
      <right>
        <color indexed="63"/>
      </right>
      <top style="medium"/>
      <bottom style="medium"/>
    </border>
    <border>
      <left/>
      <right>
        <color indexed="63"/>
      </right>
      <top style="medium"/>
      <bottom style="medium"/>
    </border>
    <border>
      <left>
        <color indexed="63"/>
      </left>
      <right style="medium"/>
      <top style="medium"/>
      <bottom style="medium"/>
    </border>
    <border>
      <left/>
      <right style="medium"/>
      <top style="thin"/>
      <bottom/>
    </border>
    <border>
      <left style="thin"/>
      <right>
        <color indexed="63"/>
      </right>
      <top style="medium"/>
      <bottom style="thin"/>
    </border>
    <border>
      <left/>
      <right/>
      <top style="medium"/>
      <bottom style="thin"/>
    </border>
    <border>
      <left>
        <color indexed="63"/>
      </left>
      <right style="medium"/>
      <top style="medium"/>
      <bottom style="thin"/>
    </border>
    <border>
      <left>
        <color indexed="63"/>
      </left>
      <right style="thin"/>
      <top style="thin"/>
      <bottom style="medium"/>
    </border>
    <border>
      <left style="thin"/>
      <right style="thin"/>
      <top style="thin"/>
      <bottom style="medium"/>
    </border>
    <border>
      <left style="thin"/>
      <right>
        <color indexed="63"/>
      </right>
      <top style="medium"/>
      <bottom style="medium"/>
    </border>
    <border>
      <left>
        <color indexed="63"/>
      </left>
      <right style="thin"/>
      <top style="thin"/>
      <bottom style="thin"/>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30" fillId="21" borderId="0" applyNumberFormat="0" applyBorder="0" applyAlignment="0" applyProtection="0"/>
    <xf numFmtId="0" fontId="94" fillId="22" borderId="0" applyNumberFormat="0" applyBorder="0" applyAlignment="0" applyProtection="0"/>
    <xf numFmtId="0" fontId="30" fillId="23" borderId="0" applyNumberFormat="0" applyBorder="0" applyAlignment="0" applyProtection="0"/>
    <xf numFmtId="0" fontId="94" fillId="24" borderId="0" applyNumberFormat="0" applyBorder="0" applyAlignment="0" applyProtection="0"/>
    <xf numFmtId="0" fontId="30" fillId="25" borderId="0" applyNumberFormat="0" applyBorder="0" applyAlignment="0" applyProtection="0"/>
    <xf numFmtId="0" fontId="94" fillId="26" borderId="0" applyNumberFormat="0" applyBorder="0" applyAlignment="0" applyProtection="0"/>
    <xf numFmtId="0" fontId="30" fillId="27" borderId="0" applyNumberFormat="0" applyBorder="0" applyAlignment="0" applyProtection="0"/>
    <xf numFmtId="0" fontId="94" fillId="28" borderId="0" applyNumberFormat="0" applyBorder="0" applyAlignment="0" applyProtection="0"/>
    <xf numFmtId="0" fontId="30" fillId="29" borderId="0" applyNumberFormat="0" applyBorder="0" applyAlignment="0" applyProtection="0"/>
    <xf numFmtId="0" fontId="94" fillId="30" borderId="0" applyNumberFormat="0" applyBorder="0" applyAlignment="0" applyProtection="0"/>
    <xf numFmtId="0" fontId="30" fillId="31" borderId="0" applyNumberFormat="0" applyBorder="0" applyAlignment="0" applyProtection="0"/>
    <xf numFmtId="0" fontId="95" fillId="32" borderId="1" applyNumberFormat="0" applyAlignment="0" applyProtection="0"/>
    <xf numFmtId="0" fontId="31" fillId="33" borderId="2" applyNumberFormat="0" applyAlignment="0" applyProtection="0"/>
    <xf numFmtId="0" fontId="96" fillId="32" borderId="3" applyNumberFormat="0" applyAlignment="0" applyProtection="0"/>
    <xf numFmtId="0" fontId="32" fillId="33" borderId="4" applyNumberFormat="0" applyAlignment="0" applyProtection="0"/>
    <xf numFmtId="0" fontId="97" fillId="0" borderId="0" applyNumberFormat="0" applyFill="0" applyBorder="0" applyAlignment="0" applyProtection="0"/>
    <xf numFmtId="0" fontId="98" fillId="0" borderId="0">
      <alignment horizontal="center" vertical="center"/>
      <protection/>
    </xf>
    <xf numFmtId="41" fontId="0" fillId="0" borderId="0" applyFont="0" applyFill="0" applyBorder="0" applyAlignment="0" applyProtection="0"/>
    <xf numFmtId="0" fontId="99" fillId="34" borderId="3" applyNumberFormat="0" applyAlignment="0" applyProtection="0"/>
    <xf numFmtId="0" fontId="33" fillId="35" borderId="4" applyNumberFormat="0" applyAlignment="0" applyProtection="0"/>
    <xf numFmtId="0" fontId="100" fillId="0" borderId="5" applyNumberFormat="0" applyFill="0" applyAlignment="0" applyProtection="0"/>
    <xf numFmtId="0" fontId="26" fillId="0" borderId="6" applyNumberFormat="0" applyFill="0" applyAlignment="0" applyProtection="0"/>
    <xf numFmtId="0" fontId="101" fillId="0" borderId="0" applyNumberFormat="0" applyFill="0" applyBorder="0" applyAlignment="0" applyProtection="0"/>
    <xf numFmtId="0" fontId="34" fillId="0" borderId="0" applyNumberFormat="0" applyFill="0" applyBorder="0" applyAlignment="0" applyProtection="0"/>
    <xf numFmtId="0" fontId="102" fillId="36" borderId="0" applyNumberFormat="0" applyBorder="0" applyAlignment="0" applyProtection="0"/>
    <xf numFmtId="0" fontId="35" fillId="37"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103" fillId="38" borderId="0" applyNumberFormat="0" applyBorder="0" applyAlignment="0" applyProtection="0"/>
    <xf numFmtId="0" fontId="36" fillId="39" borderId="0" applyNumberFormat="0" applyBorder="0" applyAlignment="0" applyProtection="0"/>
    <xf numFmtId="0" fontId="29" fillId="0" borderId="0">
      <alignment vertical="center"/>
      <protection/>
    </xf>
    <xf numFmtId="0" fontId="28" fillId="0" borderId="0">
      <alignment/>
      <protection/>
    </xf>
    <xf numFmtId="0" fontId="0" fillId="40" borderId="7" applyNumberFormat="0" applyFont="0" applyAlignment="0" applyProtection="0"/>
    <xf numFmtId="0" fontId="2" fillId="41" borderId="8" applyNumberFormat="0" applyFont="0" applyAlignment="0" applyProtection="0"/>
    <xf numFmtId="9" fontId="0" fillId="0" borderId="0" applyFont="0" applyFill="0" applyBorder="0" applyAlignment="0" applyProtection="0"/>
    <xf numFmtId="0" fontId="104" fillId="42" borderId="0" applyNumberFormat="0" applyBorder="0" applyAlignment="0" applyProtection="0"/>
    <xf numFmtId="0" fontId="37" fillId="43" borderId="0" applyNumberFormat="0" applyBorder="0" applyAlignment="0" applyProtection="0"/>
    <xf numFmtId="0" fontId="98" fillId="0" borderId="0">
      <alignment/>
      <protection/>
    </xf>
    <xf numFmtId="0" fontId="2" fillId="0" borderId="0">
      <alignment/>
      <protection/>
    </xf>
    <xf numFmtId="0" fontId="2" fillId="0" borderId="0">
      <alignment/>
      <protection/>
    </xf>
    <xf numFmtId="0" fontId="93" fillId="0" borderId="0">
      <alignment/>
      <protection/>
    </xf>
    <xf numFmtId="0" fontId="0" fillId="0" borderId="0">
      <alignment/>
      <protection/>
    </xf>
    <xf numFmtId="0" fontId="105" fillId="0" borderId="0" applyNumberFormat="0" applyFill="0" applyBorder="0" applyAlignment="0" applyProtection="0"/>
    <xf numFmtId="0" fontId="106" fillId="0" borderId="9" applyNumberFormat="0" applyFill="0" applyAlignment="0" applyProtection="0"/>
    <xf numFmtId="0" fontId="39" fillId="0" borderId="10" applyNumberFormat="0" applyFill="0" applyAlignment="0" applyProtection="0"/>
    <xf numFmtId="0" fontId="107" fillId="0" borderId="11" applyNumberFormat="0" applyFill="0" applyAlignment="0" applyProtection="0"/>
    <xf numFmtId="0" fontId="40" fillId="0" borderId="12" applyNumberFormat="0" applyFill="0" applyAlignment="0" applyProtection="0"/>
    <xf numFmtId="0" fontId="108" fillId="0" borderId="13" applyNumberFormat="0" applyFill="0" applyAlignment="0" applyProtection="0"/>
    <xf numFmtId="0" fontId="41" fillId="0" borderId="14" applyNumberFormat="0" applyFill="0" applyAlignment="0" applyProtection="0"/>
    <xf numFmtId="0" fontId="108" fillId="0" borderId="0" applyNumberFormat="0" applyFill="0" applyBorder="0" applyAlignment="0" applyProtection="0"/>
    <xf numFmtId="0" fontId="41" fillId="0" borderId="0" applyNumberFormat="0" applyFill="0" applyBorder="0" applyAlignment="0" applyProtection="0"/>
    <xf numFmtId="0" fontId="38" fillId="0" borderId="0" applyNumberFormat="0" applyFill="0" applyBorder="0" applyAlignment="0" applyProtection="0"/>
    <xf numFmtId="0" fontId="109" fillId="0" borderId="15" applyNumberFormat="0" applyFill="0" applyAlignment="0" applyProtection="0"/>
    <xf numFmtId="0" fontId="42" fillId="0" borderId="16"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0" fillId="0" borderId="0" applyNumberFormat="0" applyFill="0" applyBorder="0" applyAlignment="0" applyProtection="0"/>
    <xf numFmtId="0" fontId="43" fillId="0" borderId="0" applyNumberFormat="0" applyFill="0" applyBorder="0" applyAlignment="0" applyProtection="0"/>
    <xf numFmtId="0" fontId="111" fillId="44" borderId="17" applyNumberFormat="0" applyAlignment="0" applyProtection="0"/>
    <xf numFmtId="0" fontId="44" fillId="45" borderId="18" applyNumberFormat="0" applyAlignment="0" applyProtection="0"/>
  </cellStyleXfs>
  <cellXfs count="566">
    <xf numFmtId="0" fontId="0" fillId="0" borderId="0" xfId="0" applyAlignment="1">
      <alignment/>
    </xf>
    <xf numFmtId="0" fontId="10" fillId="0" borderId="0" xfId="0" applyFont="1" applyAlignment="1" applyProtection="1">
      <alignment/>
      <protection hidden="1"/>
    </xf>
    <xf numFmtId="0" fontId="14" fillId="0" borderId="0" xfId="0" applyFont="1" applyAlignment="1" applyProtection="1">
      <alignment/>
      <protection hidden="1"/>
    </xf>
    <xf numFmtId="0" fontId="14" fillId="0" borderId="0" xfId="0" applyFont="1" applyAlignment="1" applyProtection="1">
      <alignment horizontal="center"/>
      <protection hidden="1"/>
    </xf>
    <xf numFmtId="0" fontId="15" fillId="0" borderId="0" xfId="0" applyFont="1" applyAlignment="1" applyProtection="1">
      <alignment/>
      <protection hidden="1"/>
    </xf>
    <xf numFmtId="0" fontId="6" fillId="0" borderId="0" xfId="0" applyFont="1" applyAlignment="1" applyProtection="1">
      <alignment horizontal="center"/>
      <protection hidden="1"/>
    </xf>
    <xf numFmtId="0" fontId="10" fillId="0" borderId="0" xfId="0" applyFont="1" applyAlignment="1" applyProtection="1">
      <alignment/>
      <protection hidden="1"/>
    </xf>
    <xf numFmtId="0" fontId="6" fillId="0" borderId="0" xfId="0" applyFont="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Fill="1" applyAlignment="1" applyProtection="1">
      <alignment/>
      <protection hidden="1"/>
    </xf>
    <xf numFmtId="0" fontId="6" fillId="46" borderId="0" xfId="0" applyFont="1" applyFill="1" applyAlignment="1" applyProtection="1">
      <alignment/>
      <protection hidden="1"/>
    </xf>
    <xf numFmtId="2" fontId="10" fillId="0" borderId="0" xfId="0" applyNumberFormat="1" applyFont="1" applyAlignment="1" applyProtection="1">
      <alignment/>
      <protection hidden="1"/>
    </xf>
    <xf numFmtId="0" fontId="13" fillId="0" borderId="0" xfId="0" applyFont="1" applyAlignment="1" applyProtection="1">
      <alignment horizontal="left"/>
      <protection hidden="1"/>
    </xf>
    <xf numFmtId="0" fontId="6" fillId="0" borderId="0" xfId="0" applyFont="1" applyFill="1" applyBorder="1" applyAlignment="1" applyProtection="1">
      <alignment/>
      <protection hidden="1"/>
    </xf>
    <xf numFmtId="0" fontId="6" fillId="0" borderId="0" xfId="0" applyFont="1" applyFill="1" applyBorder="1" applyAlignment="1" applyProtection="1">
      <alignment horizontal="left"/>
      <protection hidden="1"/>
    </xf>
    <xf numFmtId="0" fontId="6" fillId="47" borderId="19" xfId="0" applyFont="1" applyFill="1" applyBorder="1" applyAlignment="1" applyProtection="1">
      <alignment horizontal="left" vertical="top"/>
      <protection hidden="1"/>
    </xf>
    <xf numFmtId="0" fontId="10" fillId="47" borderId="20" xfId="0" applyFont="1" applyFill="1" applyBorder="1" applyAlignment="1" applyProtection="1">
      <alignment/>
      <protection hidden="1"/>
    </xf>
    <xf numFmtId="0" fontId="10" fillId="47" borderId="21" xfId="0" applyFont="1" applyFill="1" applyBorder="1" applyAlignment="1" applyProtection="1">
      <alignment/>
      <protection hidden="1"/>
    </xf>
    <xf numFmtId="0" fontId="6" fillId="46" borderId="0" xfId="0" applyFont="1" applyFill="1" applyAlignment="1" applyProtection="1">
      <alignment/>
      <protection hidden="1"/>
    </xf>
    <xf numFmtId="0" fontId="16" fillId="47" borderId="19" xfId="0" applyFont="1" applyFill="1" applyBorder="1" applyAlignment="1" applyProtection="1">
      <alignment horizontal="center"/>
      <protection hidden="1"/>
    </xf>
    <xf numFmtId="0" fontId="10" fillId="0" borderId="0" xfId="0" applyFont="1" applyFill="1" applyAlignment="1" applyProtection="1">
      <alignment/>
      <protection hidden="1"/>
    </xf>
    <xf numFmtId="0" fontId="10" fillId="47" borderId="0" xfId="0" applyFont="1" applyFill="1" applyBorder="1" applyAlignment="1" applyProtection="1">
      <alignment wrapText="1"/>
      <protection hidden="1"/>
    </xf>
    <xf numFmtId="0" fontId="10" fillId="47" borderId="0" xfId="0" applyFont="1" applyFill="1" applyBorder="1" applyAlignment="1" applyProtection="1">
      <alignment horizontal="justify" vertical="top" wrapText="1"/>
      <protection hidden="1"/>
    </xf>
    <xf numFmtId="0" fontId="6" fillId="47" borderId="22" xfId="0" applyFont="1" applyFill="1" applyBorder="1" applyAlignment="1" applyProtection="1">
      <alignment vertical="top"/>
      <protection hidden="1"/>
    </xf>
    <xf numFmtId="0" fontId="6" fillId="47" borderId="23" xfId="0" applyFont="1" applyFill="1" applyBorder="1" applyAlignment="1" applyProtection="1">
      <alignment vertical="top"/>
      <protection hidden="1"/>
    </xf>
    <xf numFmtId="0" fontId="6" fillId="0" borderId="0" xfId="0" applyFont="1" applyFill="1" applyBorder="1" applyAlignment="1" applyProtection="1">
      <alignment/>
      <protection hidden="1"/>
    </xf>
    <xf numFmtId="49" fontId="10" fillId="0" borderId="0" xfId="0" applyNumberFormat="1" applyFont="1" applyAlignment="1" applyProtection="1">
      <alignment/>
      <protection hidden="1"/>
    </xf>
    <xf numFmtId="0" fontId="10" fillId="0" borderId="0" xfId="0" applyFont="1" applyFill="1" applyBorder="1" applyAlignment="1" applyProtection="1">
      <alignment/>
      <protection hidden="1"/>
    </xf>
    <xf numFmtId="0" fontId="0" fillId="0" borderId="0" xfId="0" applyAlignment="1" applyProtection="1">
      <alignment/>
      <protection hidden="1"/>
    </xf>
    <xf numFmtId="0" fontId="0" fillId="0" borderId="0" xfId="0" applyFont="1" applyAlignment="1" applyProtection="1">
      <alignment/>
      <protection hidden="1"/>
    </xf>
    <xf numFmtId="0" fontId="10" fillId="35" borderId="0" xfId="0" applyFont="1" applyFill="1" applyAlignment="1" applyProtection="1">
      <alignment/>
      <protection hidden="1"/>
    </xf>
    <xf numFmtId="0" fontId="10" fillId="35" borderId="24" xfId="0" applyFont="1" applyFill="1" applyBorder="1" applyAlignment="1" applyProtection="1">
      <alignment/>
      <protection hidden="1"/>
    </xf>
    <xf numFmtId="0" fontId="10" fillId="0" borderId="25" xfId="0" applyFont="1" applyBorder="1" applyAlignment="1" applyProtection="1">
      <alignment/>
      <protection hidden="1"/>
    </xf>
    <xf numFmtId="0" fontId="10" fillId="0" borderId="25" xfId="0" applyNumberFormat="1" applyFont="1" applyBorder="1" applyAlignment="1" applyProtection="1">
      <alignment/>
      <protection hidden="1"/>
    </xf>
    <xf numFmtId="0" fontId="10" fillId="0" borderId="26" xfId="0" applyFont="1" applyBorder="1" applyAlignment="1" applyProtection="1">
      <alignment/>
      <protection hidden="1"/>
    </xf>
    <xf numFmtId="0" fontId="10" fillId="0" borderId="24" xfId="0" applyFont="1" applyBorder="1" applyAlignment="1" applyProtection="1">
      <alignment/>
      <protection hidden="1"/>
    </xf>
    <xf numFmtId="0" fontId="10" fillId="0" borderId="0" xfId="0" applyFont="1" applyAlignment="1" applyProtection="1">
      <alignment/>
      <protection hidden="1" locked="0"/>
    </xf>
    <xf numFmtId="0" fontId="0" fillId="0" borderId="0" xfId="0" applyFont="1" applyAlignment="1" applyProtection="1">
      <alignment/>
      <protection hidden="1"/>
    </xf>
    <xf numFmtId="0" fontId="0" fillId="0" borderId="0" xfId="0" applyAlignment="1">
      <alignment/>
    </xf>
    <xf numFmtId="0" fontId="6" fillId="47" borderId="27" xfId="0" applyFont="1" applyFill="1" applyBorder="1" applyAlignment="1" applyProtection="1">
      <alignment vertical="top"/>
      <protection hidden="1"/>
    </xf>
    <xf numFmtId="0" fontId="0" fillId="0" borderId="0" xfId="0" applyAlignment="1" applyProtection="1">
      <alignment/>
      <protection hidden="1"/>
    </xf>
    <xf numFmtId="0" fontId="12" fillId="0" borderId="0" xfId="0" applyFont="1" applyAlignment="1" applyProtection="1">
      <alignment/>
      <protection hidden="1"/>
    </xf>
    <xf numFmtId="0" fontId="10" fillId="35" borderId="0" xfId="0" applyFont="1" applyFill="1" applyAlignment="1" applyProtection="1">
      <alignment/>
      <protection hidden="1" locked="0"/>
    </xf>
    <xf numFmtId="0" fontId="10" fillId="33" borderId="0" xfId="0" applyFont="1" applyFill="1" applyAlignment="1" applyProtection="1">
      <alignment/>
      <protection hidden="1" locked="0"/>
    </xf>
    <xf numFmtId="0" fontId="10" fillId="33" borderId="0" xfId="0" applyFont="1" applyFill="1" applyAlignment="1" applyProtection="1" quotePrefix="1">
      <alignment/>
      <protection hidden="1" locked="0"/>
    </xf>
    <xf numFmtId="49" fontId="10" fillId="0" borderId="0" xfId="0" applyNumberFormat="1" applyFont="1" applyAlignment="1" applyProtection="1">
      <alignment/>
      <protection hidden="1" locked="0"/>
    </xf>
    <xf numFmtId="49" fontId="10" fillId="0" borderId="0" xfId="0" applyNumberFormat="1" applyFont="1" applyAlignment="1" applyProtection="1">
      <alignment/>
      <protection hidden="1"/>
    </xf>
    <xf numFmtId="0" fontId="6" fillId="0" borderId="0" xfId="0" applyFont="1" applyAlignment="1" applyProtection="1">
      <alignment/>
      <protection hidden="1"/>
    </xf>
    <xf numFmtId="0" fontId="10" fillId="48" borderId="0" xfId="0" applyFont="1" applyFill="1" applyAlignment="1" applyProtection="1">
      <alignment/>
      <protection hidden="1"/>
    </xf>
    <xf numFmtId="0" fontId="0" fillId="48" borderId="0" xfId="0" applyFill="1" applyAlignment="1">
      <alignment/>
    </xf>
    <xf numFmtId="0" fontId="0" fillId="0" borderId="0" xfId="0" applyFill="1" applyAlignment="1">
      <alignment/>
    </xf>
    <xf numFmtId="0" fontId="10" fillId="0" borderId="0" xfId="0" applyFont="1" applyAlignment="1" applyProtection="1">
      <alignment/>
      <protection hidden="1"/>
    </xf>
    <xf numFmtId="0" fontId="10" fillId="0" borderId="0" xfId="0" applyFont="1" applyBorder="1" applyAlignment="1" applyProtection="1">
      <alignment/>
      <protection hidden="1"/>
    </xf>
    <xf numFmtId="0" fontId="10" fillId="0" borderId="0" xfId="0" applyFont="1" applyFill="1" applyAlignment="1">
      <alignment/>
    </xf>
    <xf numFmtId="2" fontId="10" fillId="0" borderId="0" xfId="0" applyNumberFormat="1" applyFont="1" applyFill="1" applyAlignment="1" applyProtection="1">
      <alignment/>
      <protection hidden="1"/>
    </xf>
    <xf numFmtId="0" fontId="21" fillId="0" borderId="0" xfId="0" applyFont="1" applyFill="1" applyAlignment="1">
      <alignment/>
    </xf>
    <xf numFmtId="0" fontId="20" fillId="0" borderId="0" xfId="0" applyFont="1" applyFill="1" applyAlignment="1" applyProtection="1">
      <alignment/>
      <protection hidden="1"/>
    </xf>
    <xf numFmtId="0" fontId="6" fillId="0" borderId="0" xfId="0" applyFont="1" applyFill="1" applyBorder="1" applyAlignment="1" applyProtection="1">
      <alignment vertical="top"/>
      <protection hidden="1"/>
    </xf>
    <xf numFmtId="0" fontId="10" fillId="0" borderId="0" xfId="0" applyFont="1" applyAlignment="1" applyProtection="1">
      <alignment vertical="top"/>
      <protection hidden="1"/>
    </xf>
    <xf numFmtId="0" fontId="6" fillId="0" borderId="0" xfId="0" applyFont="1" applyFill="1" applyBorder="1" applyAlignment="1" applyProtection="1">
      <alignment vertical="top"/>
      <protection hidden="1"/>
    </xf>
    <xf numFmtId="0" fontId="13" fillId="0" borderId="0" xfId="0" applyFont="1" applyAlignment="1" applyProtection="1">
      <alignment vertical="top"/>
      <protection hidden="1"/>
    </xf>
    <xf numFmtId="0" fontId="0" fillId="0" borderId="0" xfId="0" applyFont="1" applyBorder="1" applyAlignment="1" applyProtection="1">
      <alignment/>
      <protection hidden="1"/>
    </xf>
    <xf numFmtId="0" fontId="15" fillId="0" borderId="0" xfId="0" applyFont="1" applyBorder="1" applyAlignment="1" applyProtection="1">
      <alignment horizontal="right" wrapText="1"/>
      <protection hidden="1"/>
    </xf>
    <xf numFmtId="0" fontId="0" fillId="0" borderId="28" xfId="0" applyFont="1" applyBorder="1" applyAlignment="1">
      <alignment/>
    </xf>
    <xf numFmtId="0" fontId="13" fillId="0" borderId="0" xfId="0" applyFont="1" applyFill="1" applyBorder="1" applyAlignment="1" applyProtection="1">
      <alignment horizontal="center" vertical="top"/>
      <protection hidden="1"/>
    </xf>
    <xf numFmtId="0" fontId="25" fillId="0" borderId="0" xfId="0" applyFont="1" applyAlignment="1">
      <alignment/>
    </xf>
    <xf numFmtId="0" fontId="0" fillId="0" borderId="0" xfId="0" applyFont="1" applyAlignment="1">
      <alignment/>
    </xf>
    <xf numFmtId="0" fontId="6" fillId="47" borderId="29" xfId="0" applyFont="1" applyFill="1" applyBorder="1" applyAlignment="1" applyProtection="1">
      <alignment horizontal="left" vertical="top"/>
      <protection hidden="1"/>
    </xf>
    <xf numFmtId="0" fontId="10" fillId="47" borderId="29" xfId="0" applyFont="1" applyFill="1" applyBorder="1" applyAlignment="1" applyProtection="1">
      <alignment/>
      <protection hidden="1"/>
    </xf>
    <xf numFmtId="0" fontId="10" fillId="47" borderId="30" xfId="0" applyFont="1" applyFill="1" applyBorder="1" applyAlignment="1" applyProtection="1">
      <alignment/>
      <protection hidden="1"/>
    </xf>
    <xf numFmtId="0" fontId="0" fillId="0" borderId="0" xfId="0" applyAlignment="1" applyProtection="1">
      <alignment/>
      <protection/>
    </xf>
    <xf numFmtId="0" fontId="10" fillId="0" borderId="0" xfId="0" applyFont="1" applyBorder="1" applyAlignment="1" applyProtection="1">
      <alignment horizontal="center"/>
      <protection/>
    </xf>
    <xf numFmtId="0" fontId="0" fillId="0" borderId="0" xfId="0" applyBorder="1" applyAlignment="1" applyProtection="1">
      <alignment/>
      <protection hidden="1"/>
    </xf>
    <xf numFmtId="0" fontId="0" fillId="0" borderId="0" xfId="0" applyFont="1" applyAlignment="1" applyProtection="1">
      <alignment/>
      <protection hidden="1"/>
    </xf>
    <xf numFmtId="0" fontId="112" fillId="3" borderId="31" xfId="0" applyFont="1" applyFill="1" applyBorder="1" applyAlignment="1" applyProtection="1">
      <alignment/>
      <protection/>
    </xf>
    <xf numFmtId="0" fontId="0" fillId="3" borderId="31" xfId="0" applyFont="1" applyFill="1" applyBorder="1" applyAlignment="1" applyProtection="1">
      <alignment/>
      <protection/>
    </xf>
    <xf numFmtId="0" fontId="18" fillId="3" borderId="31" xfId="0" applyFont="1" applyFill="1" applyBorder="1" applyAlignment="1" applyProtection="1">
      <alignment/>
      <protection/>
    </xf>
    <xf numFmtId="0" fontId="10" fillId="2" borderId="32" xfId="0" applyFont="1" applyFill="1" applyBorder="1" applyAlignment="1" applyProtection="1">
      <alignment/>
      <protection hidden="1"/>
    </xf>
    <xf numFmtId="0" fontId="10" fillId="49" borderId="32" xfId="0" applyFont="1" applyFill="1" applyBorder="1" applyAlignment="1" applyProtection="1">
      <alignment/>
      <protection hidden="1"/>
    </xf>
    <xf numFmtId="0" fontId="0" fillId="50" borderId="28" xfId="71" applyFont="1" applyFill="1" applyBorder="1" applyAlignment="1" applyProtection="1">
      <alignment vertical="top" wrapText="1"/>
      <protection hidden="1"/>
    </xf>
    <xf numFmtId="0" fontId="0" fillId="51" borderId="28" xfId="71" applyFont="1" applyFill="1" applyBorder="1" applyAlignment="1" applyProtection="1">
      <alignment vertical="top" wrapText="1"/>
      <protection hidden="1"/>
    </xf>
    <xf numFmtId="0" fontId="0" fillId="52" borderId="0" xfId="0" applyFill="1" applyAlignment="1">
      <alignment/>
    </xf>
    <xf numFmtId="0" fontId="2" fillId="0" borderId="0" xfId="71" applyFont="1" applyBorder="1" applyAlignment="1">
      <alignment vertical="top"/>
      <protection/>
    </xf>
    <xf numFmtId="0" fontId="0" fillId="0" borderId="0" xfId="0" applyFont="1" applyAlignment="1">
      <alignment horizontal="left" vertical="top"/>
    </xf>
    <xf numFmtId="0" fontId="0" fillId="0" borderId="0" xfId="0" applyFont="1" applyAlignment="1" quotePrefix="1">
      <alignment/>
    </xf>
    <xf numFmtId="0" fontId="0" fillId="0" borderId="0" xfId="0" applyFont="1" applyFill="1" applyBorder="1" applyAlignment="1" quotePrefix="1">
      <alignment/>
    </xf>
    <xf numFmtId="0" fontId="10" fillId="0" borderId="32" xfId="0" applyFont="1" applyFill="1" applyBorder="1" applyAlignment="1" applyProtection="1">
      <alignment/>
      <protection hidden="1"/>
    </xf>
    <xf numFmtId="0" fontId="13" fillId="2" borderId="32" xfId="0" applyFont="1" applyFill="1" applyBorder="1" applyAlignment="1" applyProtection="1">
      <alignment horizontal="center" vertical="top" wrapText="1"/>
      <protection hidden="1"/>
    </xf>
    <xf numFmtId="0" fontId="0" fillId="0" borderId="28" xfId="71" applyFont="1" applyFill="1" applyBorder="1" applyAlignment="1" applyProtection="1">
      <alignment vertical="top" wrapText="1"/>
      <protection hidden="1"/>
    </xf>
    <xf numFmtId="0" fontId="0" fillId="53" borderId="28" xfId="72" applyFont="1" applyFill="1" applyBorder="1" applyAlignment="1" applyProtection="1">
      <alignment vertical="top" wrapText="1"/>
      <protection hidden="1"/>
    </xf>
    <xf numFmtId="0" fontId="19" fillId="53" borderId="28" xfId="72" applyFont="1" applyFill="1" applyBorder="1" applyAlignment="1" applyProtection="1">
      <alignment vertical="top" wrapText="1"/>
      <protection hidden="1"/>
    </xf>
    <xf numFmtId="0" fontId="0" fillId="49" borderId="28" xfId="72" applyFont="1" applyFill="1" applyBorder="1" applyAlignment="1" applyProtection="1">
      <alignment vertical="top" wrapText="1"/>
      <protection hidden="1"/>
    </xf>
    <xf numFmtId="0" fontId="19" fillId="49" borderId="28" xfId="72" applyFont="1" applyFill="1" applyBorder="1" applyAlignment="1" applyProtection="1">
      <alignment vertical="top" wrapText="1"/>
      <protection hidden="1"/>
    </xf>
    <xf numFmtId="0" fontId="0" fillId="0" borderId="28" xfId="71" applyFont="1" applyFill="1" applyBorder="1" applyAlignment="1" applyProtection="1">
      <alignment wrapText="1"/>
      <protection hidden="1"/>
    </xf>
    <xf numFmtId="0" fontId="19" fillId="0" borderId="28" xfId="65" applyFont="1" applyBorder="1" applyAlignment="1">
      <alignment vertical="top" wrapText="1"/>
      <protection/>
    </xf>
    <xf numFmtId="0" fontId="19" fillId="0" borderId="28" xfId="64" applyFont="1" applyFill="1" applyBorder="1" applyAlignment="1">
      <alignment vertical="top" wrapText="1"/>
      <protection/>
    </xf>
    <xf numFmtId="0" fontId="0" fillId="0" borderId="33" xfId="0" applyBorder="1" applyAlignment="1">
      <alignment/>
    </xf>
    <xf numFmtId="0" fontId="98" fillId="0" borderId="33" xfId="71" applyBorder="1">
      <alignment/>
      <protection/>
    </xf>
    <xf numFmtId="0" fontId="19" fillId="54" borderId="26" xfId="65" applyFont="1" applyFill="1" applyBorder="1" applyAlignment="1">
      <alignment vertical="top" wrapText="1"/>
      <protection/>
    </xf>
    <xf numFmtId="0" fontId="19" fillId="54" borderId="28" xfId="65" applyFont="1" applyFill="1" applyBorder="1" applyAlignment="1">
      <alignment vertical="top" wrapText="1"/>
      <protection/>
    </xf>
    <xf numFmtId="0" fontId="0" fillId="54" borderId="28" xfId="0" applyFill="1" applyBorder="1" applyAlignment="1">
      <alignment/>
    </xf>
    <xf numFmtId="0" fontId="19" fillId="54" borderId="26" xfId="64" applyFont="1" applyFill="1" applyBorder="1" applyAlignment="1">
      <alignment vertical="top" wrapText="1"/>
      <protection/>
    </xf>
    <xf numFmtId="0" fontId="19" fillId="54" borderId="28" xfId="64" applyFont="1" applyFill="1" applyBorder="1" applyAlignment="1">
      <alignment vertical="top" wrapText="1"/>
      <protection/>
    </xf>
    <xf numFmtId="0" fontId="0" fillId="54" borderId="28" xfId="0" applyFont="1" applyFill="1" applyBorder="1" applyAlignment="1">
      <alignment/>
    </xf>
    <xf numFmtId="0" fontId="0" fillId="0" borderId="34" xfId="71" applyFont="1" applyFill="1" applyBorder="1" applyAlignment="1" applyProtection="1">
      <alignment wrapText="1"/>
      <protection hidden="1"/>
    </xf>
    <xf numFmtId="0" fontId="0" fillId="0" borderId="35" xfId="0" applyBorder="1" applyAlignment="1">
      <alignment/>
    </xf>
    <xf numFmtId="0" fontId="0" fillId="0" borderId="36" xfId="0" applyBorder="1" applyAlignment="1">
      <alignment/>
    </xf>
    <xf numFmtId="0" fontId="0" fillId="0" borderId="0" xfId="0" applyBorder="1" applyAlignment="1">
      <alignment/>
    </xf>
    <xf numFmtId="0" fontId="0" fillId="0" borderId="21" xfId="0" applyBorder="1" applyAlignment="1">
      <alignment/>
    </xf>
    <xf numFmtId="0" fontId="0" fillId="54" borderId="36" xfId="0" applyFill="1" applyBorder="1" applyAlignment="1">
      <alignment/>
    </xf>
    <xf numFmtId="0" fontId="0" fillId="54" borderId="36" xfId="0" applyFont="1" applyFill="1" applyBorder="1" applyAlignment="1">
      <alignment/>
    </xf>
    <xf numFmtId="0" fontId="19" fillId="54" borderId="37" xfId="71" applyFont="1" applyFill="1" applyBorder="1" applyAlignment="1">
      <alignment vertical="top" wrapText="1"/>
      <protection/>
    </xf>
    <xf numFmtId="0" fontId="0" fillId="0" borderId="36" xfId="0" applyFont="1" applyBorder="1" applyAlignment="1">
      <alignment/>
    </xf>
    <xf numFmtId="0" fontId="19" fillId="0" borderId="38" xfId="71" applyFont="1" applyFill="1" applyBorder="1" applyAlignment="1">
      <alignment vertical="top" wrapText="1"/>
      <protection/>
    </xf>
    <xf numFmtId="0" fontId="19" fillId="0" borderId="38" xfId="71" applyFont="1" applyFill="1" applyBorder="1" applyAlignment="1">
      <alignment horizontal="left" vertical="top" wrapText="1"/>
      <protection/>
    </xf>
    <xf numFmtId="0" fontId="19" fillId="54" borderId="38" xfId="71" applyFont="1" applyFill="1" applyBorder="1" applyAlignment="1">
      <alignment horizontal="left" vertical="top" wrapText="1"/>
      <protection/>
    </xf>
    <xf numFmtId="0" fontId="19" fillId="54" borderId="38" xfId="71" applyFont="1" applyFill="1" applyBorder="1" applyAlignment="1">
      <alignment vertical="top" wrapText="1"/>
      <protection/>
    </xf>
    <xf numFmtId="0" fontId="0" fillId="0" borderId="38" xfId="71" applyFont="1" applyFill="1" applyBorder="1" applyAlignment="1">
      <alignment horizontal="left" vertical="top" wrapText="1"/>
      <protection/>
    </xf>
    <xf numFmtId="0" fontId="0" fillId="0" borderId="39" xfId="0" applyFont="1" applyBorder="1" applyAlignment="1">
      <alignment/>
    </xf>
    <xf numFmtId="0" fontId="19" fillId="54" borderId="37" xfId="65" applyFont="1" applyFill="1" applyBorder="1" applyAlignment="1">
      <alignment vertical="top" wrapText="1"/>
      <protection/>
    </xf>
    <xf numFmtId="0" fontId="19" fillId="0" borderId="38" xfId="65" applyFont="1" applyBorder="1" applyAlignment="1">
      <alignment vertical="top" wrapText="1"/>
      <protection/>
    </xf>
    <xf numFmtId="0" fontId="19" fillId="0" borderId="38" xfId="65" applyFont="1" applyBorder="1" applyAlignment="1">
      <alignment horizontal="left" vertical="top" wrapText="1"/>
      <protection/>
    </xf>
    <xf numFmtId="0" fontId="19" fillId="54" borderId="38" xfId="65" applyFont="1" applyFill="1" applyBorder="1" applyAlignment="1">
      <alignment horizontal="left" vertical="top" wrapText="1"/>
      <protection/>
    </xf>
    <xf numFmtId="0" fontId="0" fillId="53" borderId="26" xfId="72" applyFont="1" applyFill="1" applyBorder="1" applyAlignment="1" applyProtection="1">
      <alignment vertical="top" wrapText="1"/>
      <protection hidden="1"/>
    </xf>
    <xf numFmtId="0" fontId="19" fillId="53" borderId="26" xfId="72" applyFont="1" applyFill="1" applyBorder="1" applyAlignment="1" applyProtection="1">
      <alignment vertical="top" wrapText="1"/>
      <protection hidden="1"/>
    </xf>
    <xf numFmtId="0" fontId="0" fillId="0" borderId="40" xfId="0" applyFont="1" applyBorder="1" applyAlignment="1">
      <alignment textRotation="90"/>
    </xf>
    <xf numFmtId="0" fontId="0" fillId="0" borderId="29" xfId="0" applyBorder="1" applyAlignment="1">
      <alignment/>
    </xf>
    <xf numFmtId="0" fontId="0" fillId="52" borderId="0" xfId="0" applyFill="1" applyBorder="1" applyAlignment="1">
      <alignment/>
    </xf>
    <xf numFmtId="0" fontId="0" fillId="0" borderId="0" xfId="0" applyFont="1" applyBorder="1" applyAlignment="1">
      <alignment/>
    </xf>
    <xf numFmtId="0" fontId="2" fillId="0" borderId="0" xfId="71" applyFont="1" applyBorder="1" applyAlignment="1">
      <alignment/>
      <protection/>
    </xf>
    <xf numFmtId="0" fontId="0" fillId="0" borderId="41" xfId="0" applyFont="1" applyBorder="1" applyAlignment="1">
      <alignment/>
    </xf>
    <xf numFmtId="0" fontId="0" fillId="54" borderId="26" xfId="0" applyFill="1" applyBorder="1" applyAlignment="1">
      <alignment/>
    </xf>
    <xf numFmtId="0" fontId="0" fillId="0" borderId="42" xfId="0" applyBorder="1" applyAlignment="1">
      <alignment/>
    </xf>
    <xf numFmtId="0" fontId="0" fillId="0" borderId="43" xfId="0" applyBorder="1" applyAlignment="1">
      <alignment/>
    </xf>
    <xf numFmtId="0" fontId="0" fillId="54" borderId="26" xfId="0" applyFont="1" applyFill="1" applyBorder="1" applyAlignment="1">
      <alignment/>
    </xf>
    <xf numFmtId="0" fontId="19" fillId="53" borderId="44" xfId="72" applyFont="1" applyFill="1" applyBorder="1" applyAlignment="1" applyProtection="1">
      <alignment vertical="top" wrapText="1"/>
      <protection hidden="1"/>
    </xf>
    <xf numFmtId="0" fontId="19" fillId="49" borderId="34" xfId="72" applyFont="1" applyFill="1" applyBorder="1" applyAlignment="1">
      <alignment vertical="top" wrapText="1"/>
      <protection/>
    </xf>
    <xf numFmtId="0" fontId="19" fillId="53" borderId="34" xfId="72" applyFont="1" applyFill="1" applyBorder="1" applyAlignment="1" applyProtection="1">
      <alignment vertical="top" wrapText="1"/>
      <protection hidden="1"/>
    </xf>
    <xf numFmtId="0" fontId="0" fillId="0" borderId="45" xfId="0" applyBorder="1" applyAlignment="1">
      <alignment/>
    </xf>
    <xf numFmtId="0" fontId="0" fillId="0" borderId="45" xfId="0" applyFill="1" applyBorder="1" applyAlignment="1">
      <alignment/>
    </xf>
    <xf numFmtId="0" fontId="0" fillId="0" borderId="46" xfId="0" applyBorder="1" applyAlignment="1">
      <alignment/>
    </xf>
    <xf numFmtId="0" fontId="10" fillId="35" borderId="0" xfId="0" applyFont="1" applyFill="1" applyAlignment="1" applyProtection="1">
      <alignment/>
      <protection hidden="1" locked="0"/>
    </xf>
    <xf numFmtId="0" fontId="0" fillId="55" borderId="0" xfId="0" applyFill="1" applyAlignment="1" applyProtection="1">
      <alignment/>
      <protection hidden="1"/>
    </xf>
    <xf numFmtId="0" fontId="0" fillId="51" borderId="34" xfId="71" applyFont="1" applyFill="1" applyBorder="1" applyAlignment="1" applyProtection="1">
      <alignment wrapText="1"/>
      <protection hidden="1"/>
    </xf>
    <xf numFmtId="0" fontId="0" fillId="0" borderId="26" xfId="0" applyFont="1" applyBorder="1" applyAlignment="1">
      <alignment/>
    </xf>
    <xf numFmtId="0" fontId="0" fillId="50" borderId="26" xfId="71" applyFont="1" applyFill="1" applyBorder="1" applyAlignment="1" applyProtection="1">
      <alignment vertical="top" wrapText="1"/>
      <protection hidden="1"/>
    </xf>
    <xf numFmtId="0" fontId="3" fillId="50" borderId="26" xfId="0" applyFont="1" applyFill="1" applyBorder="1" applyAlignment="1">
      <alignment wrapText="1"/>
    </xf>
    <xf numFmtId="0" fontId="3" fillId="50" borderId="44" xfId="0" applyFont="1" applyFill="1" applyBorder="1" applyAlignment="1">
      <alignment wrapText="1"/>
    </xf>
    <xf numFmtId="0" fontId="22" fillId="56" borderId="47" xfId="0" applyFont="1" applyFill="1" applyBorder="1" applyAlignment="1">
      <alignment horizontal="left" vertical="top" textRotation="90"/>
    </xf>
    <xf numFmtId="0" fontId="6" fillId="56" borderId="47" xfId="0" applyFont="1" applyFill="1" applyBorder="1" applyAlignment="1">
      <alignment wrapText="1"/>
    </xf>
    <xf numFmtId="0" fontId="98" fillId="5" borderId="47" xfId="71" applyFill="1" applyBorder="1" applyAlignment="1">
      <alignment wrapText="1"/>
      <protection/>
    </xf>
    <xf numFmtId="0" fontId="98" fillId="7" borderId="47" xfId="71" applyFill="1" applyBorder="1" applyAlignment="1">
      <alignment wrapText="1"/>
      <protection/>
    </xf>
    <xf numFmtId="0" fontId="0" fillId="0" borderId="28" xfId="0" applyFont="1" applyFill="1" applyBorder="1" applyAlignment="1">
      <alignment/>
    </xf>
    <xf numFmtId="0" fontId="19" fillId="0" borderId="28" xfId="72" applyFont="1" applyFill="1" applyBorder="1" applyAlignment="1">
      <alignment vertical="top" wrapText="1"/>
      <protection/>
    </xf>
    <xf numFmtId="0" fontId="19" fillId="0" borderId="28" xfId="72" applyFont="1" applyFill="1" applyBorder="1" applyAlignment="1">
      <alignment horizontal="justify" vertical="top" wrapText="1"/>
      <protection/>
    </xf>
    <xf numFmtId="0" fontId="19" fillId="0" borderId="28" xfId="72" applyFont="1" applyFill="1" applyBorder="1" applyAlignment="1" applyProtection="1">
      <alignment vertical="top" wrapText="1"/>
      <protection hidden="1"/>
    </xf>
    <xf numFmtId="0" fontId="19" fillId="0" borderId="28" xfId="72" applyFont="1" applyFill="1" applyBorder="1" applyAlignment="1" applyProtection="1">
      <alignment horizontal="left" vertical="top" wrapText="1"/>
      <protection hidden="1"/>
    </xf>
    <xf numFmtId="0" fontId="19" fillId="0" borderId="28" xfId="72" applyFont="1" applyFill="1" applyBorder="1" applyAlignment="1" applyProtection="1">
      <alignment horizontal="center" vertical="center" wrapText="1"/>
      <protection hidden="1"/>
    </xf>
    <xf numFmtId="0" fontId="19" fillId="0" borderId="28" xfId="72" applyFont="1" applyFill="1" applyBorder="1" applyAlignment="1">
      <alignment horizontal="left" vertical="top" wrapText="1"/>
      <protection/>
    </xf>
    <xf numFmtId="0" fontId="19" fillId="0" borderId="28" xfId="72" applyFont="1" applyFill="1" applyBorder="1" applyAlignment="1" applyProtection="1">
      <alignment wrapText="1"/>
      <protection hidden="1"/>
    </xf>
    <xf numFmtId="0" fontId="0" fillId="0" borderId="28" xfId="72" applyFont="1" applyFill="1" applyBorder="1" applyAlignment="1" applyProtection="1">
      <alignment wrapText="1"/>
      <protection hidden="1"/>
    </xf>
    <xf numFmtId="0" fontId="0" fillId="0" borderId="28" xfId="72" applyFont="1" applyFill="1" applyBorder="1" applyAlignment="1" applyProtection="1">
      <alignment vertical="center" wrapText="1"/>
      <protection hidden="1"/>
    </xf>
    <xf numFmtId="0" fontId="19" fillId="0" borderId="28" xfId="72" applyFont="1" applyFill="1" applyBorder="1" applyAlignment="1" applyProtection="1">
      <alignment vertical="center" wrapText="1"/>
      <protection hidden="1"/>
    </xf>
    <xf numFmtId="0" fontId="19" fillId="0" borderId="28" xfId="72" applyFont="1" applyFill="1" applyBorder="1" applyAlignment="1" applyProtection="1">
      <alignment vertical="center"/>
      <protection hidden="1"/>
    </xf>
    <xf numFmtId="0" fontId="0" fillId="2" borderId="28" xfId="72" applyFont="1" applyFill="1" applyBorder="1" applyAlignment="1" applyProtection="1">
      <alignment vertical="center" wrapText="1"/>
      <protection hidden="1"/>
    </xf>
    <xf numFmtId="0" fontId="19" fillId="2" borderId="28" xfId="72" applyFont="1" applyFill="1" applyBorder="1" applyAlignment="1">
      <alignment vertical="top" wrapText="1"/>
      <protection/>
    </xf>
    <xf numFmtId="0" fontId="19" fillId="2" borderId="28" xfId="72" applyFont="1" applyFill="1" applyBorder="1" applyAlignment="1" applyProtection="1">
      <alignment vertical="center" wrapText="1"/>
      <protection hidden="1"/>
    </xf>
    <xf numFmtId="0" fontId="0" fillId="57" borderId="28" xfId="72" applyFont="1" applyFill="1" applyBorder="1" applyAlignment="1" applyProtection="1">
      <alignment vertical="center" wrapText="1"/>
      <protection hidden="1"/>
    </xf>
    <xf numFmtId="0" fontId="19" fillId="57" borderId="28" xfId="72" applyFont="1" applyFill="1" applyBorder="1" applyAlignment="1" applyProtection="1">
      <alignment vertical="center" wrapText="1"/>
      <protection hidden="1"/>
    </xf>
    <xf numFmtId="0" fontId="19" fillId="2" borderId="28" xfId="72" applyFont="1" applyFill="1" applyBorder="1" applyAlignment="1" applyProtection="1">
      <alignment vertical="top" wrapText="1"/>
      <protection hidden="1"/>
    </xf>
    <xf numFmtId="0" fontId="19" fillId="2" borderId="28" xfId="72" applyFont="1" applyFill="1" applyBorder="1" applyAlignment="1">
      <alignment horizontal="justify" vertical="top" wrapText="1"/>
      <protection/>
    </xf>
    <xf numFmtId="0" fontId="19" fillId="2" borderId="28" xfId="72" applyFont="1" applyFill="1" applyBorder="1" applyAlignment="1" applyProtection="1">
      <alignment horizontal="center" vertical="center" wrapText="1"/>
      <protection hidden="1"/>
    </xf>
    <xf numFmtId="0" fontId="19" fillId="2" borderId="28" xfId="72" applyFont="1" applyFill="1" applyBorder="1" applyAlignment="1" applyProtection="1">
      <alignment horizontal="left" vertical="top" wrapText="1"/>
      <protection hidden="1"/>
    </xf>
    <xf numFmtId="0" fontId="19" fillId="57" borderId="28" xfId="72" applyFont="1" applyFill="1" applyBorder="1" applyAlignment="1" applyProtection="1">
      <alignment horizontal="center" vertical="center" wrapText="1"/>
      <protection hidden="1"/>
    </xf>
    <xf numFmtId="0" fontId="19" fillId="57" borderId="28" xfId="72" applyFont="1" applyFill="1" applyBorder="1" applyAlignment="1" applyProtection="1">
      <alignment horizontal="left" vertical="top" wrapText="1"/>
      <protection hidden="1"/>
    </xf>
    <xf numFmtId="0" fontId="19" fillId="2" borderId="28" xfId="72" applyFont="1" applyFill="1" applyBorder="1" applyAlignment="1">
      <alignment horizontal="left" vertical="top" wrapText="1"/>
      <protection/>
    </xf>
    <xf numFmtId="0" fontId="19" fillId="57" borderId="28" xfId="72" applyFont="1" applyFill="1" applyBorder="1" applyAlignment="1">
      <alignment vertical="top" wrapText="1"/>
      <protection/>
    </xf>
    <xf numFmtId="0" fontId="0" fillId="2" borderId="0" xfId="0" applyFill="1" applyBorder="1" applyAlignment="1" applyProtection="1">
      <alignment/>
      <protection hidden="1"/>
    </xf>
    <xf numFmtId="0" fontId="0" fillId="2" borderId="0" xfId="0" applyFont="1" applyFill="1" applyBorder="1" applyAlignment="1" applyProtection="1">
      <alignment/>
      <protection hidden="1"/>
    </xf>
    <xf numFmtId="0" fontId="113" fillId="2" borderId="0" xfId="0" applyFont="1" applyFill="1" applyBorder="1" applyAlignment="1" applyProtection="1">
      <alignment horizontal="center" vertical="center"/>
      <protection locked="0"/>
    </xf>
    <xf numFmtId="0" fontId="6" fillId="2" borderId="0" xfId="0" applyFont="1" applyFill="1" applyBorder="1" applyAlignment="1" applyProtection="1">
      <alignment horizontal="right"/>
      <protection/>
    </xf>
    <xf numFmtId="0" fontId="0" fillId="2" borderId="0" xfId="0" applyFont="1" applyFill="1" applyBorder="1" applyAlignment="1" applyProtection="1">
      <alignment/>
      <protection/>
    </xf>
    <xf numFmtId="0" fontId="10" fillId="2" borderId="0" xfId="0" applyFont="1" applyFill="1" applyBorder="1" applyAlignment="1" applyProtection="1">
      <alignment/>
      <protection/>
    </xf>
    <xf numFmtId="0" fontId="10" fillId="2" borderId="0" xfId="0" applyFont="1" applyFill="1" applyBorder="1" applyAlignment="1" applyProtection="1">
      <alignment horizontal="center" vertical="center"/>
      <protection locked="0"/>
    </xf>
    <xf numFmtId="0" fontId="24" fillId="2" borderId="0" xfId="0" applyFont="1" applyFill="1" applyBorder="1" applyAlignment="1" applyProtection="1">
      <alignment horizontal="right" vertical="top"/>
      <protection/>
    </xf>
    <xf numFmtId="0" fontId="0" fillId="2" borderId="48" xfId="0" applyFont="1" applyFill="1" applyBorder="1" applyAlignment="1" applyProtection="1">
      <alignment/>
      <protection/>
    </xf>
    <xf numFmtId="0" fontId="114" fillId="2" borderId="0" xfId="0" applyFont="1" applyFill="1" applyBorder="1" applyAlignment="1" applyProtection="1">
      <alignment/>
      <protection hidden="1"/>
    </xf>
    <xf numFmtId="0" fontId="3" fillId="3" borderId="31" xfId="0" applyFont="1" applyFill="1" applyBorder="1" applyAlignment="1" applyProtection="1">
      <alignment/>
      <protection/>
    </xf>
    <xf numFmtId="0" fontId="0" fillId="2" borderId="0" xfId="0" applyFont="1" applyFill="1" applyBorder="1" applyAlignment="1" applyProtection="1">
      <alignment horizontal="center" wrapText="1"/>
      <protection hidden="1"/>
    </xf>
    <xf numFmtId="0" fontId="115" fillId="2" borderId="0" xfId="0" applyFont="1" applyFill="1" applyBorder="1" applyAlignment="1" applyProtection="1">
      <alignment/>
      <protection/>
    </xf>
    <xf numFmtId="0" fontId="10" fillId="0" borderId="0" xfId="0" applyFont="1" applyBorder="1" applyAlignment="1" applyProtection="1">
      <alignment horizontal="left"/>
      <protection/>
    </xf>
    <xf numFmtId="0" fontId="10" fillId="0" borderId="0" xfId="0" applyFont="1" applyAlignment="1" applyProtection="1">
      <alignment horizontal="left"/>
      <protection hidden="1"/>
    </xf>
    <xf numFmtId="0" fontId="22" fillId="2" borderId="49" xfId="0" applyFont="1" applyFill="1" applyBorder="1" applyAlignment="1" applyProtection="1">
      <alignment/>
      <protection/>
    </xf>
    <xf numFmtId="0" fontId="0" fillId="49" borderId="50" xfId="0" applyFont="1" applyFill="1" applyBorder="1" applyAlignment="1" applyProtection="1">
      <alignment wrapText="1"/>
      <protection hidden="1"/>
    </xf>
    <xf numFmtId="0" fontId="0" fillId="2" borderId="51" xfId="0" applyFont="1" applyFill="1" applyBorder="1" applyAlignment="1" applyProtection="1">
      <alignment wrapText="1"/>
      <protection hidden="1"/>
    </xf>
    <xf numFmtId="0" fontId="0" fillId="2" borderId="52" xfId="0" applyFont="1" applyFill="1" applyBorder="1" applyAlignment="1" applyProtection="1">
      <alignment wrapText="1"/>
      <protection hidden="1"/>
    </xf>
    <xf numFmtId="0" fontId="0" fillId="2" borderId="53" xfId="0" applyFont="1" applyFill="1" applyBorder="1" applyAlignment="1" applyProtection="1">
      <alignment wrapText="1"/>
      <protection hidden="1"/>
    </xf>
    <xf numFmtId="0" fontId="115" fillId="2" borderId="54" xfId="0" applyFont="1" applyFill="1" applyBorder="1" applyAlignment="1" applyProtection="1">
      <alignment horizontal="left"/>
      <protection/>
    </xf>
    <xf numFmtId="0" fontId="0" fillId="2" borderId="40" xfId="0" applyFont="1" applyFill="1" applyBorder="1" applyAlignment="1" applyProtection="1">
      <alignment/>
      <protection hidden="1"/>
    </xf>
    <xf numFmtId="0" fontId="10" fillId="2" borderId="0" xfId="0" applyFont="1" applyFill="1" applyBorder="1" applyAlignment="1" applyProtection="1">
      <alignment wrapText="1"/>
      <protection locked="0"/>
    </xf>
    <xf numFmtId="0" fontId="116" fillId="51" borderId="55" xfId="0" applyFont="1" applyFill="1" applyBorder="1" applyAlignment="1" applyProtection="1">
      <alignment/>
      <protection/>
    </xf>
    <xf numFmtId="0" fontId="117" fillId="51" borderId="19" xfId="0" applyFont="1" applyFill="1" applyBorder="1" applyAlignment="1" applyProtection="1">
      <alignment/>
      <protection/>
    </xf>
    <xf numFmtId="0" fontId="117" fillId="51" borderId="20" xfId="0" applyFont="1" applyFill="1" applyBorder="1" applyAlignment="1" applyProtection="1">
      <alignment/>
      <protection/>
    </xf>
    <xf numFmtId="0" fontId="118" fillId="51" borderId="56" xfId="0" applyFont="1" applyFill="1" applyBorder="1" applyAlignment="1" applyProtection="1">
      <alignment horizontal="left"/>
      <protection/>
    </xf>
    <xf numFmtId="0" fontId="10" fillId="0" borderId="38" xfId="0" applyFont="1" applyFill="1" applyBorder="1" applyAlignment="1" applyProtection="1">
      <alignment horizontal="center" vertical="center"/>
      <protection locked="0"/>
    </xf>
    <xf numFmtId="0" fontId="10" fillId="0" borderId="57" xfId="0" applyFont="1" applyFill="1" applyBorder="1" applyAlignment="1" applyProtection="1">
      <alignment horizontal="left" vertical="center"/>
      <protection locked="0"/>
    </xf>
    <xf numFmtId="0" fontId="117" fillId="51" borderId="20" xfId="0" applyFont="1" applyFill="1" applyBorder="1" applyAlignment="1" applyProtection="1">
      <alignment/>
      <protection hidden="1"/>
    </xf>
    <xf numFmtId="0" fontId="10" fillId="2" borderId="39" xfId="0" applyFont="1" applyFill="1" applyBorder="1" applyAlignment="1" applyProtection="1">
      <alignment horizontal="right"/>
      <protection/>
    </xf>
    <xf numFmtId="0" fontId="10" fillId="2" borderId="58" xfId="0" applyFont="1" applyFill="1" applyBorder="1" applyAlignment="1" applyProtection="1">
      <alignment horizontal="right"/>
      <protection/>
    </xf>
    <xf numFmtId="0" fontId="10" fillId="2" borderId="59" xfId="0" applyFont="1" applyFill="1" applyBorder="1" applyAlignment="1" applyProtection="1">
      <alignment horizontal="right"/>
      <protection/>
    </xf>
    <xf numFmtId="0" fontId="10" fillId="2" borderId="59" xfId="75" applyFont="1" applyFill="1" applyBorder="1" applyAlignment="1" applyProtection="1">
      <alignment horizontal="right"/>
      <protection/>
    </xf>
    <xf numFmtId="0" fontId="27" fillId="2" borderId="59" xfId="0" applyFont="1" applyFill="1" applyBorder="1" applyAlignment="1" applyProtection="1">
      <alignment horizontal="right" vertical="top"/>
      <protection/>
    </xf>
    <xf numFmtId="0" fontId="10" fillId="2" borderId="60" xfId="0" applyFont="1" applyFill="1" applyBorder="1" applyAlignment="1" applyProtection="1">
      <alignment horizontal="right"/>
      <protection/>
    </xf>
    <xf numFmtId="0" fontId="10" fillId="49" borderId="51" xfId="0" applyFont="1" applyFill="1" applyBorder="1" applyAlignment="1" applyProtection="1">
      <alignment horizontal="center" vertical="center"/>
      <protection locked="0"/>
    </xf>
    <xf numFmtId="0" fontId="10" fillId="49" borderId="52" xfId="0" applyFont="1" applyFill="1" applyBorder="1" applyAlignment="1" applyProtection="1">
      <alignment horizontal="center" vertical="center"/>
      <protection locked="0"/>
    </xf>
    <xf numFmtId="0" fontId="10" fillId="49" borderId="53" xfId="0" applyFont="1" applyFill="1" applyBorder="1" applyAlignment="1" applyProtection="1">
      <alignment horizontal="center" vertical="center"/>
      <protection locked="0"/>
    </xf>
    <xf numFmtId="0" fontId="115" fillId="2" borderId="49" xfId="0" applyFont="1" applyFill="1" applyBorder="1" applyAlignment="1" applyProtection="1">
      <alignment horizontal="left"/>
      <protection/>
    </xf>
    <xf numFmtId="0" fontId="10" fillId="2" borderId="53" xfId="0" applyFont="1" applyFill="1" applyBorder="1" applyAlignment="1" applyProtection="1">
      <alignment horizontal="center" vertical="center"/>
      <protection locked="0"/>
    </xf>
    <xf numFmtId="0" fontId="119" fillId="2" borderId="49" xfId="0" applyFont="1" applyFill="1" applyBorder="1" applyAlignment="1" applyProtection="1">
      <alignment vertical="center" wrapText="1"/>
      <protection/>
    </xf>
    <xf numFmtId="0" fontId="115" fillId="49" borderId="50" xfId="0" applyFont="1" applyFill="1" applyBorder="1" applyAlignment="1" applyProtection="1">
      <alignment horizontal="center" vertical="center"/>
      <protection/>
    </xf>
    <xf numFmtId="0" fontId="27" fillId="2" borderId="51" xfId="0" applyFont="1" applyFill="1" applyBorder="1" applyAlignment="1" applyProtection="1">
      <alignment horizontal="right" vertical="top"/>
      <protection/>
    </xf>
    <xf numFmtId="0" fontId="27" fillId="2" borderId="52" xfId="0" applyFont="1" applyFill="1" applyBorder="1" applyAlignment="1" applyProtection="1">
      <alignment horizontal="right" vertical="top"/>
      <protection/>
    </xf>
    <xf numFmtId="0" fontId="27" fillId="2" borderId="53" xfId="0" applyFont="1" applyFill="1" applyBorder="1" applyAlignment="1" applyProtection="1">
      <alignment horizontal="right" vertical="top"/>
      <protection/>
    </xf>
    <xf numFmtId="0" fontId="27" fillId="2" borderId="56" xfId="0" applyFont="1" applyFill="1" applyBorder="1" applyAlignment="1" applyProtection="1">
      <alignment horizontal="right" vertical="top"/>
      <protection/>
    </xf>
    <xf numFmtId="0" fontId="27" fillId="2" borderId="60" xfId="0" applyFont="1" applyFill="1" applyBorder="1" applyAlignment="1" applyProtection="1">
      <alignment horizontal="right" vertical="top"/>
      <protection/>
    </xf>
    <xf numFmtId="0" fontId="117" fillId="51" borderId="20" xfId="0" applyFont="1" applyFill="1" applyBorder="1" applyAlignment="1" applyProtection="1">
      <alignment/>
      <protection/>
    </xf>
    <xf numFmtId="0" fontId="120" fillId="51" borderId="20" xfId="0" applyFont="1" applyFill="1" applyBorder="1" applyAlignment="1" applyProtection="1">
      <alignment/>
      <protection/>
    </xf>
    <xf numFmtId="0" fontId="10" fillId="2" borderId="57" xfId="0" applyFont="1" applyFill="1" applyBorder="1" applyAlignment="1" applyProtection="1">
      <alignment horizontal="center" vertical="center"/>
      <protection locked="0"/>
    </xf>
    <xf numFmtId="0" fontId="10" fillId="2" borderId="59" xfId="0" applyFont="1" applyFill="1" applyBorder="1" applyAlignment="1" applyProtection="1">
      <alignment horizontal="right" vertical="top" wrapText="1"/>
      <protection/>
    </xf>
    <xf numFmtId="0" fontId="10" fillId="2" borderId="60" xfId="0" applyFont="1" applyFill="1" applyBorder="1" applyAlignment="1" applyProtection="1">
      <alignment horizontal="right" vertical="top" wrapText="1"/>
      <protection/>
    </xf>
    <xf numFmtId="0" fontId="10" fillId="2" borderId="51" xfId="0" applyFont="1" applyFill="1" applyBorder="1" applyAlignment="1" applyProtection="1">
      <alignment horizontal="center" vertical="center"/>
      <protection locked="0"/>
    </xf>
    <xf numFmtId="0" fontId="10" fillId="2" borderId="52" xfId="0" applyFont="1" applyFill="1" applyBorder="1" applyAlignment="1" applyProtection="1">
      <alignment horizontal="center" vertical="center"/>
      <protection locked="0"/>
    </xf>
    <xf numFmtId="0" fontId="24" fillId="2" borderId="54" xfId="0" applyFont="1" applyFill="1" applyBorder="1" applyAlignment="1" applyProtection="1">
      <alignment vertical="top" wrapText="1"/>
      <protection/>
    </xf>
    <xf numFmtId="0" fontId="10" fillId="49" borderId="61" xfId="0" applyFont="1" applyFill="1" applyBorder="1" applyAlignment="1" applyProtection="1">
      <alignment horizontal="center" vertical="center"/>
      <protection locked="0"/>
    </xf>
    <xf numFmtId="0" fontId="121" fillId="2" borderId="58" xfId="0" applyFont="1" applyFill="1" applyBorder="1" applyAlignment="1" applyProtection="1">
      <alignment horizontal="right"/>
      <protection/>
    </xf>
    <xf numFmtId="0" fontId="10" fillId="2" borderId="52" xfId="0" applyFont="1" applyFill="1" applyBorder="1" applyAlignment="1" applyProtection="1">
      <alignment vertical="center"/>
      <protection locked="0"/>
    </xf>
    <xf numFmtId="0" fontId="10" fillId="2" borderId="53" xfId="0" applyFont="1" applyFill="1" applyBorder="1" applyAlignment="1" applyProtection="1">
      <alignment vertical="center"/>
      <protection locked="0"/>
    </xf>
    <xf numFmtId="0" fontId="10" fillId="2" borderId="51" xfId="0" applyFont="1" applyFill="1" applyBorder="1" applyAlignment="1" applyProtection="1">
      <alignment vertical="center"/>
      <protection locked="0"/>
    </xf>
    <xf numFmtId="0" fontId="10" fillId="2" borderId="0" xfId="0" applyFont="1" applyFill="1" applyBorder="1" applyAlignment="1" applyProtection="1">
      <alignment horizontal="right"/>
      <protection hidden="1"/>
    </xf>
    <xf numFmtId="0" fontId="10" fillId="2" borderId="51" xfId="0" applyFont="1" applyFill="1" applyBorder="1" applyAlignment="1" applyProtection="1">
      <alignment/>
      <protection hidden="1"/>
    </xf>
    <xf numFmtId="0" fontId="10" fillId="2" borderId="52" xfId="0" applyFont="1" applyFill="1" applyBorder="1" applyAlignment="1" applyProtection="1">
      <alignment/>
      <protection hidden="1"/>
    </xf>
    <xf numFmtId="0" fontId="10" fillId="2" borderId="53" xfId="0" applyFont="1" applyFill="1" applyBorder="1" applyAlignment="1" applyProtection="1">
      <alignment/>
      <protection hidden="1"/>
    </xf>
    <xf numFmtId="0" fontId="10" fillId="49" borderId="53" xfId="0" applyFont="1" applyFill="1" applyBorder="1" applyAlignment="1" applyProtection="1">
      <alignment vertical="center"/>
      <protection locked="0"/>
    </xf>
    <xf numFmtId="0" fontId="122" fillId="51" borderId="56" xfId="0" applyFont="1" applyFill="1" applyBorder="1" applyAlignment="1" applyProtection="1">
      <alignment horizontal="left" vertical="top" wrapText="1"/>
      <protection/>
    </xf>
    <xf numFmtId="0" fontId="122" fillId="51" borderId="51" xfId="0" applyFont="1" applyFill="1" applyBorder="1" applyAlignment="1" applyProtection="1">
      <alignment horizontal="left" vertical="top" wrapText="1"/>
      <protection/>
    </xf>
    <xf numFmtId="0" fontId="112" fillId="3" borderId="31" xfId="0" applyFont="1" applyFill="1" applyBorder="1" applyAlignment="1" applyProtection="1">
      <alignment vertical="center"/>
      <protection/>
    </xf>
    <xf numFmtId="0" fontId="10" fillId="2" borderId="39" xfId="0" applyFont="1" applyFill="1" applyBorder="1" applyAlignment="1" applyProtection="1">
      <alignment/>
      <protection/>
    </xf>
    <xf numFmtId="0" fontId="10" fillId="2" borderId="58" xfId="0" applyFont="1" applyFill="1" applyBorder="1" applyAlignment="1" applyProtection="1">
      <alignment/>
      <protection/>
    </xf>
    <xf numFmtId="0" fontId="123" fillId="2" borderId="59" xfId="0" applyFont="1" applyFill="1" applyBorder="1" applyAlignment="1" applyProtection="1">
      <alignment horizontal="right"/>
      <protection/>
    </xf>
    <xf numFmtId="0" fontId="123" fillId="2" borderId="60" xfId="0" applyFont="1" applyFill="1" applyBorder="1" applyAlignment="1" applyProtection="1">
      <alignment horizontal="right"/>
      <protection/>
    </xf>
    <xf numFmtId="0" fontId="10" fillId="0" borderId="62" xfId="0" applyFont="1" applyBorder="1" applyAlignment="1" applyProtection="1">
      <alignment horizontal="left"/>
      <protection hidden="1"/>
    </xf>
    <xf numFmtId="0" fontId="10" fillId="0" borderId="52" xfId="0" applyFont="1" applyBorder="1" applyAlignment="1" applyProtection="1">
      <alignment horizontal="left"/>
      <protection hidden="1"/>
    </xf>
    <xf numFmtId="0" fontId="10" fillId="0" borderId="53" xfId="0" applyFont="1" applyBorder="1" applyAlignment="1" applyProtection="1">
      <alignment horizontal="left"/>
      <protection hidden="1"/>
    </xf>
    <xf numFmtId="0" fontId="27" fillId="0" borderId="52" xfId="0" applyFont="1" applyBorder="1" applyAlignment="1" applyProtection="1">
      <alignment horizontal="left" vertical="top"/>
      <protection/>
    </xf>
    <xf numFmtId="0" fontId="27" fillId="0" borderId="53" xfId="0" applyFont="1" applyBorder="1" applyAlignment="1" applyProtection="1">
      <alignment horizontal="left" vertical="top"/>
      <protection/>
    </xf>
    <xf numFmtId="0" fontId="10" fillId="0" borderId="63" xfId="0" applyFont="1" applyBorder="1" applyAlignment="1" applyProtection="1">
      <alignment horizontal="left"/>
      <protection hidden="1"/>
    </xf>
    <xf numFmtId="0" fontId="123" fillId="0" borderId="52" xfId="0" applyFont="1" applyBorder="1" applyAlignment="1" applyProtection="1">
      <alignment horizontal="left"/>
      <protection/>
    </xf>
    <xf numFmtId="0" fontId="123" fillId="0" borderId="53" xfId="0" applyFont="1" applyBorder="1" applyAlignment="1" applyProtection="1">
      <alignment horizontal="left"/>
      <protection/>
    </xf>
    <xf numFmtId="0" fontId="10" fillId="0" borderId="52" xfId="0" applyFont="1" applyBorder="1" applyAlignment="1" applyProtection="1">
      <alignment horizontal="left"/>
      <protection/>
    </xf>
    <xf numFmtId="0" fontId="10" fillId="0" borderId="53" xfId="0" applyFont="1" applyBorder="1" applyAlignment="1" applyProtection="1">
      <alignment horizontal="left"/>
      <protection/>
    </xf>
    <xf numFmtId="0" fontId="0" fillId="0" borderId="0" xfId="0" applyFont="1" applyAlignment="1">
      <alignment vertical="center"/>
    </xf>
    <xf numFmtId="0" fontId="0" fillId="0" borderId="0" xfId="0" applyFont="1" applyFill="1" applyBorder="1" applyAlignment="1">
      <alignment/>
    </xf>
    <xf numFmtId="49" fontId="0" fillId="0" borderId="0" xfId="0" applyNumberFormat="1" applyAlignment="1" applyProtection="1">
      <alignment/>
      <protection hidden="1"/>
    </xf>
    <xf numFmtId="0" fontId="3" fillId="0" borderId="0" xfId="0" applyFont="1" applyAlignment="1" applyProtection="1">
      <alignment vertical="top" wrapText="1"/>
      <protection hidden="1"/>
    </xf>
    <xf numFmtId="0" fontId="0" fillId="0" borderId="0" xfId="0" applyAlignment="1" applyProtection="1">
      <alignment vertical="top"/>
      <protection hidden="1" locked="0"/>
    </xf>
    <xf numFmtId="0" fontId="0" fillId="0" borderId="0" xfId="0" applyFont="1" applyFill="1" applyAlignment="1" applyProtection="1">
      <alignment vertical="top"/>
      <protection hidden="1" locked="0"/>
    </xf>
    <xf numFmtId="0" fontId="0" fillId="0" borderId="0" xfId="0" applyFill="1" applyAlignment="1" applyProtection="1">
      <alignment vertical="top"/>
      <protection hidden="1" locked="0"/>
    </xf>
    <xf numFmtId="0" fontId="0" fillId="48" borderId="0" xfId="0" applyFont="1" applyFill="1" applyAlignment="1" applyProtection="1">
      <alignment vertical="top"/>
      <protection hidden="1" locked="0"/>
    </xf>
    <xf numFmtId="0" fontId="0" fillId="0" borderId="0" xfId="0" applyAlignment="1" applyProtection="1">
      <alignment/>
      <protection hidden="1" locked="0"/>
    </xf>
    <xf numFmtId="0" fontId="3" fillId="0" borderId="28" xfId="0" applyFont="1" applyBorder="1" applyAlignment="1" applyProtection="1">
      <alignment/>
      <protection hidden="1" locked="0"/>
    </xf>
    <xf numFmtId="0" fontId="9" fillId="37" borderId="64" xfId="0" applyFont="1" applyFill="1" applyBorder="1" applyAlignment="1" applyProtection="1">
      <alignment horizontal="center" vertical="top" wrapText="1"/>
      <protection hidden="1"/>
    </xf>
    <xf numFmtId="0" fontId="0" fillId="0" borderId="28" xfId="0" applyFont="1" applyBorder="1" applyAlignment="1" applyProtection="1">
      <alignment/>
      <protection hidden="1" locked="0"/>
    </xf>
    <xf numFmtId="49" fontId="0" fillId="37" borderId="65" xfId="0" applyNumberFormat="1" applyFont="1" applyFill="1" applyBorder="1" applyAlignment="1" applyProtection="1">
      <alignment vertical="top" wrapText="1"/>
      <protection hidden="1"/>
    </xf>
    <xf numFmtId="0" fontId="0" fillId="37" borderId="65" xfId="0" applyFont="1" applyFill="1" applyBorder="1" applyAlignment="1" applyProtection="1">
      <alignment horizontal="left" vertical="top" wrapText="1"/>
      <protection hidden="1"/>
    </xf>
    <xf numFmtId="49" fontId="0" fillId="0" borderId="0" xfId="0" applyNumberFormat="1" applyFont="1" applyAlignment="1" applyProtection="1">
      <alignment/>
      <protection hidden="1"/>
    </xf>
    <xf numFmtId="0" fontId="0" fillId="0" borderId="0" xfId="0" applyAlignment="1" applyProtection="1">
      <alignment vertical="top" wrapText="1"/>
      <protection hidden="1"/>
    </xf>
    <xf numFmtId="0" fontId="0" fillId="0" borderId="0" xfId="0" applyFont="1" applyFill="1" applyAlignment="1">
      <alignment vertical="top"/>
    </xf>
    <xf numFmtId="49" fontId="0" fillId="37" borderId="65" xfId="0" applyNumberFormat="1" applyFont="1" applyFill="1" applyBorder="1" applyAlignment="1" applyProtection="1">
      <alignment horizontal="left" vertical="top" wrapText="1"/>
      <protection hidden="1"/>
    </xf>
    <xf numFmtId="0" fontId="0" fillId="48" borderId="0" xfId="0" applyFont="1" applyFill="1" applyAlignment="1" applyProtection="1">
      <alignment vertical="top"/>
      <protection locked="0"/>
    </xf>
    <xf numFmtId="0" fontId="0" fillId="0" borderId="0" xfId="0" applyFont="1" applyAlignment="1" applyProtection="1">
      <alignment horizontal="left" vertical="top" wrapText="1"/>
      <protection hidden="1"/>
    </xf>
    <xf numFmtId="0" fontId="0" fillId="0" borderId="0" xfId="0" applyAlignment="1" applyProtection="1">
      <alignment/>
      <protection hidden="1" locked="0"/>
    </xf>
    <xf numFmtId="0" fontId="0" fillId="0" borderId="66" xfId="0" applyFont="1" applyBorder="1" applyAlignment="1" applyProtection="1">
      <alignment horizontal="left" vertical="top" wrapText="1"/>
      <protection hidden="1"/>
    </xf>
    <xf numFmtId="49" fontId="0" fillId="0" borderId="0" xfId="0" applyNumberFormat="1" applyFont="1" applyBorder="1" applyAlignment="1" applyProtection="1">
      <alignment/>
      <protection hidden="1"/>
    </xf>
    <xf numFmtId="0" fontId="9" fillId="37" borderId="65" xfId="0" applyFont="1" applyFill="1" applyBorder="1" applyAlignment="1" applyProtection="1">
      <alignment horizontal="center" vertical="top" wrapText="1"/>
      <protection hidden="1"/>
    </xf>
    <xf numFmtId="0" fontId="0" fillId="0" borderId="66" xfId="0" applyBorder="1" applyAlignment="1" applyProtection="1">
      <alignment vertical="top" wrapText="1"/>
      <protection hidden="1"/>
    </xf>
    <xf numFmtId="0" fontId="0" fillId="0" borderId="0" xfId="0" applyNumberFormat="1" applyFont="1" applyFill="1" applyAlignment="1" applyProtection="1">
      <alignment vertical="top"/>
      <protection hidden="1" locked="0"/>
    </xf>
    <xf numFmtId="0" fontId="0" fillId="48" borderId="0" xfId="0" applyNumberFormat="1" applyFont="1" applyFill="1" applyAlignment="1" applyProtection="1">
      <alignment vertical="top"/>
      <protection hidden="1" locked="0"/>
    </xf>
    <xf numFmtId="0" fontId="0" fillId="0" borderId="28" xfId="0" applyBorder="1" applyAlignment="1" applyProtection="1">
      <alignment/>
      <protection hidden="1" locked="0"/>
    </xf>
    <xf numFmtId="49" fontId="0" fillId="37" borderId="65" xfId="0" applyNumberFormat="1" applyFill="1" applyBorder="1" applyAlignment="1" applyProtection="1">
      <alignment vertical="top" wrapText="1"/>
      <protection hidden="1"/>
    </xf>
    <xf numFmtId="0" fontId="0" fillId="0" borderId="0" xfId="0" applyBorder="1" applyAlignment="1" applyProtection="1">
      <alignment vertical="top" wrapText="1"/>
      <protection hidden="1"/>
    </xf>
    <xf numFmtId="0" fontId="0" fillId="0" borderId="0" xfId="0" applyFont="1" applyFill="1" applyBorder="1" applyAlignment="1" applyProtection="1">
      <alignment vertical="top"/>
      <protection hidden="1" locked="0"/>
    </xf>
    <xf numFmtId="0" fontId="0" fillId="48" borderId="0" xfId="0" applyFont="1" applyFill="1" applyBorder="1" applyAlignment="1" applyProtection="1">
      <alignment vertical="top"/>
      <protection hidden="1" locked="0"/>
    </xf>
    <xf numFmtId="0" fontId="0" fillId="0" borderId="0" xfId="0" applyFont="1" applyFill="1" applyBorder="1" applyAlignment="1">
      <alignment vertical="top"/>
    </xf>
    <xf numFmtId="0" fontId="0" fillId="48" borderId="0" xfId="0" applyFont="1" applyFill="1" applyBorder="1" applyAlignment="1" applyProtection="1">
      <alignment vertical="top"/>
      <protection locked="0"/>
    </xf>
    <xf numFmtId="0" fontId="3" fillId="0" borderId="0" xfId="0" applyFont="1" applyBorder="1" applyAlignment="1">
      <alignment vertical="top"/>
    </xf>
    <xf numFmtId="0" fontId="3" fillId="37" borderId="65" xfId="0" applyFont="1" applyFill="1" applyBorder="1" applyAlignment="1" applyProtection="1">
      <alignment horizontal="left" vertical="top" wrapText="1"/>
      <protection hidden="1"/>
    </xf>
    <xf numFmtId="0" fontId="3" fillId="0" borderId="67" xfId="0" applyFont="1" applyBorder="1" applyAlignment="1">
      <alignment vertical="top"/>
    </xf>
    <xf numFmtId="0" fontId="19" fillId="0" borderId="0" xfId="0" applyFont="1" applyFill="1" applyBorder="1" applyAlignment="1">
      <alignment vertical="top"/>
    </xf>
    <xf numFmtId="0" fontId="19" fillId="48" borderId="0" xfId="0" applyFont="1" applyFill="1" applyBorder="1" applyAlignment="1" applyProtection="1">
      <alignment vertical="top"/>
      <protection locked="0"/>
    </xf>
    <xf numFmtId="0" fontId="18" fillId="0" borderId="0" xfId="0" applyFont="1" applyBorder="1" applyAlignment="1">
      <alignment vertical="top"/>
    </xf>
    <xf numFmtId="0" fontId="4" fillId="0" borderId="68" xfId="0" applyFont="1" applyBorder="1" applyAlignment="1">
      <alignment vertical="top"/>
    </xf>
    <xf numFmtId="0" fontId="4" fillId="0" borderId="0" xfId="0" applyFont="1" applyBorder="1" applyAlignment="1">
      <alignment vertical="top"/>
    </xf>
    <xf numFmtId="0" fontId="4" fillId="0" borderId="0" xfId="0" applyFont="1" applyFill="1" applyBorder="1" applyAlignment="1">
      <alignment vertical="top"/>
    </xf>
    <xf numFmtId="0" fontId="0" fillId="37" borderId="65" xfId="0" applyFill="1" applyBorder="1" applyAlignment="1" applyProtection="1">
      <alignment vertical="top" wrapText="1"/>
      <protection hidden="1"/>
    </xf>
    <xf numFmtId="0" fontId="0" fillId="0" borderId="0" xfId="0" applyAlignment="1">
      <alignment vertical="top"/>
    </xf>
    <xf numFmtId="0" fontId="0" fillId="0" borderId="0" xfId="0" applyFont="1" applyFill="1" applyAlignment="1" applyProtection="1">
      <alignment vertical="top"/>
      <protection locked="0"/>
    </xf>
    <xf numFmtId="0" fontId="17" fillId="0" borderId="0" xfId="0" applyFont="1" applyAlignment="1" applyProtection="1">
      <alignment horizontal="center" vertical="center" wrapText="1"/>
      <protection hidden="1"/>
    </xf>
    <xf numFmtId="0" fontId="124" fillId="0" borderId="43" xfId="0" applyFont="1" applyBorder="1" applyAlignment="1">
      <alignment/>
    </xf>
    <xf numFmtId="0" fontId="0" fillId="0" borderId="0" xfId="0" applyFont="1" applyBorder="1" applyAlignment="1">
      <alignment/>
    </xf>
    <xf numFmtId="0" fontId="0" fillId="0" borderId="28" xfId="72" applyFont="1" applyFill="1" applyBorder="1" applyAlignment="1">
      <alignment horizontal="left" vertical="top" wrapText="1"/>
      <protection/>
    </xf>
    <xf numFmtId="0" fontId="0" fillId="0" borderId="28" xfId="72" applyFont="1" applyFill="1" applyBorder="1" applyAlignment="1" applyProtection="1">
      <alignment horizontal="left" vertical="top" wrapText="1"/>
      <protection hidden="1"/>
    </xf>
    <xf numFmtId="0" fontId="19" fillId="50" borderId="28" xfId="72" applyFont="1" applyFill="1" applyBorder="1" applyAlignment="1">
      <alignment horizontal="left" vertical="top" wrapText="1"/>
      <protection/>
    </xf>
    <xf numFmtId="0" fontId="19" fillId="51" borderId="28" xfId="72" applyFont="1" applyFill="1" applyBorder="1" applyAlignment="1">
      <alignment horizontal="left" vertical="top" wrapText="1"/>
      <protection/>
    </xf>
    <xf numFmtId="0" fontId="19" fillId="51" borderId="28" xfId="72" applyFont="1" applyFill="1" applyBorder="1" applyAlignment="1" applyProtection="1">
      <alignment horizontal="left" vertical="top" wrapText="1"/>
      <protection hidden="1"/>
    </xf>
    <xf numFmtId="0" fontId="0" fillId="51" borderId="28" xfId="72" applyFont="1" applyFill="1" applyBorder="1" applyAlignment="1" applyProtection="1">
      <alignment horizontal="left" vertical="top" wrapText="1"/>
      <protection hidden="1"/>
    </xf>
    <xf numFmtId="0" fontId="0" fillId="50" borderId="28" xfId="72" applyFont="1" applyFill="1" applyBorder="1" applyAlignment="1" applyProtection="1">
      <alignment horizontal="left" vertical="top" wrapText="1"/>
      <protection hidden="1"/>
    </xf>
    <xf numFmtId="0" fontId="0" fillId="50" borderId="28" xfId="0" applyFont="1" applyFill="1" applyBorder="1" applyAlignment="1">
      <alignment/>
    </xf>
    <xf numFmtId="0" fontId="19" fillId="50" borderId="28" xfId="72" applyFont="1" applyFill="1" applyBorder="1" applyAlignment="1" applyProtection="1">
      <alignment horizontal="left" vertical="top" wrapText="1"/>
      <protection hidden="1"/>
    </xf>
    <xf numFmtId="0" fontId="0" fillId="51" borderId="28" xfId="0" applyFont="1" applyFill="1" applyBorder="1" applyAlignment="1">
      <alignment/>
    </xf>
    <xf numFmtId="0" fontId="0" fillId="54" borderId="33" xfId="71" applyFont="1" applyFill="1" applyBorder="1" applyAlignment="1" applyProtection="1">
      <alignment wrapText="1"/>
      <protection hidden="1"/>
    </xf>
    <xf numFmtId="0" fontId="0" fillId="0" borderId="33" xfId="0" applyFill="1" applyBorder="1" applyAlignment="1" applyProtection="1">
      <alignment vertical="center" wrapText="1"/>
      <protection hidden="1"/>
    </xf>
    <xf numFmtId="0" fontId="0" fillId="0" borderId="33" xfId="0" applyFont="1" applyBorder="1" applyAlignment="1">
      <alignment/>
    </xf>
    <xf numFmtId="0" fontId="0" fillId="0" borderId="33" xfId="71" applyFont="1" applyFill="1" applyBorder="1" applyAlignment="1" applyProtection="1">
      <alignment wrapText="1"/>
      <protection hidden="1"/>
    </xf>
    <xf numFmtId="0" fontId="0" fillId="54" borderId="43" xfId="71" applyFont="1" applyFill="1" applyBorder="1" applyAlignment="1" applyProtection="1">
      <alignment wrapText="1"/>
      <protection hidden="1"/>
    </xf>
    <xf numFmtId="0" fontId="0" fillId="0" borderId="0" xfId="0" applyFont="1" applyBorder="1" applyAlignment="1">
      <alignment textRotation="90"/>
    </xf>
    <xf numFmtId="0" fontId="0" fillId="0" borderId="26" xfId="0" applyFont="1" applyFill="1" applyBorder="1" applyAlignment="1">
      <alignment/>
    </xf>
    <xf numFmtId="0" fontId="0" fillId="57" borderId="26" xfId="72" applyFont="1" applyFill="1" applyBorder="1" applyAlignment="1" applyProtection="1">
      <alignment vertical="center" wrapText="1"/>
      <protection hidden="1"/>
    </xf>
    <xf numFmtId="0" fontId="0" fillId="57" borderId="26" xfId="0" applyFill="1" applyBorder="1" applyAlignment="1">
      <alignment/>
    </xf>
    <xf numFmtId="0" fontId="0" fillId="50" borderId="26" xfId="0" applyFont="1" applyFill="1" applyBorder="1" applyAlignment="1">
      <alignment/>
    </xf>
    <xf numFmtId="0" fontId="0" fillId="50" borderId="26" xfId="72" applyFont="1" applyFill="1" applyBorder="1" applyAlignment="1" applyProtection="1">
      <alignment horizontal="left" vertical="top" wrapText="1"/>
      <protection hidden="1"/>
    </xf>
    <xf numFmtId="0" fontId="19" fillId="50" borderId="26" xfId="72" applyFont="1" applyFill="1" applyBorder="1" applyAlignment="1" applyProtection="1">
      <alignment horizontal="left" vertical="top" wrapText="1"/>
      <protection hidden="1"/>
    </xf>
    <xf numFmtId="0" fontId="19" fillId="50" borderId="26" xfId="72" applyFont="1" applyFill="1" applyBorder="1" applyAlignment="1">
      <alignment horizontal="left" vertical="top" wrapText="1"/>
      <protection/>
    </xf>
    <xf numFmtId="0" fontId="98" fillId="0" borderId="43" xfId="71" applyBorder="1">
      <alignment/>
      <protection/>
    </xf>
    <xf numFmtId="0" fontId="0" fillId="0" borderId="33" xfId="0" applyFont="1" applyFill="1" applyBorder="1" applyAlignment="1" applyProtection="1">
      <alignment vertical="center" wrapText="1"/>
      <protection hidden="1"/>
    </xf>
    <xf numFmtId="0" fontId="125" fillId="0" borderId="33" xfId="0" applyFont="1" applyBorder="1" applyAlignment="1">
      <alignment/>
    </xf>
    <xf numFmtId="0" fontId="3" fillId="50" borderId="0" xfId="0" applyFont="1" applyFill="1" applyAlignment="1" applyProtection="1">
      <alignment vertical="top" wrapText="1"/>
      <protection hidden="1"/>
    </xf>
    <xf numFmtId="0" fontId="0" fillId="50" borderId="0" xfId="0" applyFill="1" applyBorder="1" applyAlignment="1" applyProtection="1">
      <alignment vertical="top" wrapText="1"/>
      <protection hidden="1"/>
    </xf>
    <xf numFmtId="0" fontId="0" fillId="50" borderId="0" xfId="0" applyFill="1" applyAlignment="1" applyProtection="1">
      <alignment vertical="top" wrapText="1"/>
      <protection hidden="1"/>
    </xf>
    <xf numFmtId="0" fontId="0" fillId="37" borderId="65" xfId="0" applyFont="1" applyFill="1" applyBorder="1" applyAlignment="1" applyProtection="1" quotePrefix="1">
      <alignment horizontal="left" vertical="top" wrapText="1"/>
      <protection hidden="1"/>
    </xf>
    <xf numFmtId="0" fontId="9" fillId="37" borderId="64" xfId="0" applyFont="1" applyFill="1" applyBorder="1" applyAlignment="1" applyProtection="1">
      <alignment horizontal="left" vertical="top" wrapText="1"/>
      <protection hidden="1"/>
    </xf>
    <xf numFmtId="0" fontId="0" fillId="37" borderId="0" xfId="0" applyFont="1" applyFill="1" applyBorder="1" applyAlignment="1" applyProtection="1" quotePrefix="1">
      <alignment horizontal="left" vertical="top" wrapText="1"/>
      <protection hidden="1"/>
    </xf>
    <xf numFmtId="0" fontId="9" fillId="37" borderId="62" xfId="0" applyFont="1" applyFill="1" applyBorder="1" applyAlignment="1" applyProtection="1">
      <alignment horizontal="center" vertical="top" wrapText="1"/>
      <protection hidden="1"/>
    </xf>
    <xf numFmtId="0" fontId="0" fillId="37" borderId="63" xfId="0" applyFont="1" applyFill="1" applyBorder="1" applyAlignment="1" applyProtection="1">
      <alignment horizontal="left" vertical="top" wrapText="1"/>
      <protection hidden="1"/>
    </xf>
    <xf numFmtId="0" fontId="9" fillId="37" borderId="63" xfId="0" applyFont="1" applyFill="1" applyBorder="1" applyAlignment="1" applyProtection="1">
      <alignment horizontal="left" vertical="top" wrapText="1"/>
      <protection hidden="1"/>
    </xf>
    <xf numFmtId="0" fontId="0" fillId="37" borderId="69" xfId="0" applyFont="1" applyFill="1" applyBorder="1" applyAlignment="1" applyProtection="1">
      <alignment horizontal="left" vertical="top" wrapText="1"/>
      <protection hidden="1"/>
    </xf>
    <xf numFmtId="0" fontId="9" fillId="37" borderId="69" xfId="0" applyFont="1" applyFill="1" applyBorder="1" applyAlignment="1" applyProtection="1">
      <alignment horizontal="left" vertical="top" wrapText="1"/>
      <protection hidden="1"/>
    </xf>
    <xf numFmtId="0" fontId="0" fillId="37" borderId="70" xfId="0" applyFont="1" applyFill="1" applyBorder="1" applyAlignment="1" applyProtection="1">
      <alignment horizontal="left" vertical="top" wrapText="1"/>
      <protection hidden="1"/>
    </xf>
    <xf numFmtId="0" fontId="3" fillId="37" borderId="63" xfId="0" applyFont="1" applyFill="1" applyBorder="1" applyAlignment="1" applyProtection="1">
      <alignment horizontal="left" vertical="top" wrapText="1"/>
      <protection hidden="1"/>
    </xf>
    <xf numFmtId="0" fontId="9" fillId="37" borderId="71" xfId="0" applyFont="1" applyFill="1" applyBorder="1" applyAlignment="1" applyProtection="1">
      <alignment horizontal="center" vertical="top" wrapText="1"/>
      <protection hidden="1"/>
    </xf>
    <xf numFmtId="0" fontId="9" fillId="37" borderId="63" xfId="0" applyFont="1" applyFill="1" applyBorder="1" applyAlignment="1" applyProtection="1">
      <alignment horizontal="center" vertical="top" wrapText="1"/>
      <protection hidden="1"/>
    </xf>
    <xf numFmtId="0" fontId="9" fillId="37" borderId="70" xfId="0" applyFont="1" applyFill="1" applyBorder="1" applyAlignment="1" applyProtection="1">
      <alignment horizontal="center" vertical="top" wrapText="1"/>
      <protection hidden="1"/>
    </xf>
    <xf numFmtId="49" fontId="0" fillId="37" borderId="63" xfId="0" applyNumberFormat="1" applyFill="1" applyBorder="1" applyAlignment="1" applyProtection="1">
      <alignment vertical="top" wrapText="1"/>
      <protection hidden="1"/>
    </xf>
    <xf numFmtId="49" fontId="0" fillId="37" borderId="63" xfId="0" applyNumberFormat="1" applyFont="1" applyFill="1" applyBorder="1" applyAlignment="1" applyProtection="1">
      <alignment vertical="top" wrapText="1"/>
      <protection hidden="1"/>
    </xf>
    <xf numFmtId="0" fontId="0" fillId="58" borderId="0" xfId="0" applyFill="1" applyBorder="1" applyAlignment="1" applyProtection="1">
      <alignment/>
      <protection hidden="1"/>
    </xf>
    <xf numFmtId="0" fontId="0" fillId="2" borderId="0" xfId="0" applyFont="1" applyFill="1" applyBorder="1" applyAlignment="1">
      <alignment vertical="top" wrapText="1"/>
    </xf>
    <xf numFmtId="0" fontId="0" fillId="0" borderId="43" xfId="0" applyFont="1" applyBorder="1" applyAlignment="1">
      <alignment/>
    </xf>
    <xf numFmtId="0" fontId="0" fillId="2" borderId="0" xfId="0" applyFill="1" applyBorder="1" applyAlignment="1">
      <alignment vertical="top"/>
    </xf>
    <xf numFmtId="49" fontId="10" fillId="0" borderId="0" xfId="0" applyNumberFormat="1" applyFont="1" applyAlignment="1" applyProtection="1">
      <alignment/>
      <protection hidden="1"/>
    </xf>
    <xf numFmtId="0" fontId="0" fillId="51" borderId="34" xfId="71" applyFont="1" applyFill="1" applyBorder="1" applyAlignment="1" applyProtection="1">
      <alignment vertical="top" wrapText="1"/>
      <protection hidden="1"/>
    </xf>
    <xf numFmtId="0" fontId="0" fillId="0" borderId="34" xfId="71" applyFont="1" applyFill="1" applyBorder="1" applyAlignment="1">
      <alignment vertical="top" wrapText="1"/>
      <protection/>
    </xf>
    <xf numFmtId="0" fontId="0" fillId="0" borderId="34" xfId="71" applyFont="1" applyFill="1" applyBorder="1" applyAlignment="1">
      <alignment horizontal="justify" vertical="top" wrapText="1"/>
      <protection/>
    </xf>
    <xf numFmtId="0" fontId="0" fillId="51" borderId="34" xfId="71" applyFont="1" applyFill="1" applyBorder="1" applyAlignment="1">
      <alignment vertical="top" wrapText="1"/>
      <protection/>
    </xf>
    <xf numFmtId="0" fontId="0" fillId="0" borderId="34" xfId="71" applyFont="1" applyFill="1" applyBorder="1" applyAlignment="1" applyProtection="1">
      <alignment vertical="top" wrapText="1"/>
      <protection hidden="1"/>
    </xf>
    <xf numFmtId="0" fontId="0" fillId="50" borderId="34" xfId="71" applyFont="1" applyFill="1" applyBorder="1" applyAlignment="1">
      <alignment vertical="top" wrapText="1"/>
      <protection/>
    </xf>
    <xf numFmtId="0" fontId="0" fillId="0" borderId="28" xfId="72" applyFont="1" applyFill="1" applyBorder="1" applyAlignment="1">
      <alignment wrapText="1"/>
      <protection/>
    </xf>
    <xf numFmtId="0" fontId="0" fillId="0" borderId="28" xfId="72" applyFont="1" applyFill="1" applyBorder="1" applyAlignment="1" applyProtection="1">
      <alignment vertical="top" wrapText="1"/>
      <protection hidden="1"/>
    </xf>
    <xf numFmtId="0" fontId="0" fillId="51" borderId="28" xfId="71" applyFont="1" applyFill="1" applyBorder="1" applyAlignment="1" applyProtection="1">
      <alignment wrapText="1"/>
      <protection hidden="1"/>
    </xf>
    <xf numFmtId="0" fontId="0" fillId="50" borderId="28" xfId="71" applyFont="1" applyFill="1" applyBorder="1" applyAlignment="1" applyProtection="1">
      <alignment wrapText="1"/>
      <protection hidden="1"/>
    </xf>
    <xf numFmtId="0" fontId="0" fillId="50" borderId="34" xfId="71" applyFont="1" applyFill="1" applyBorder="1" applyAlignment="1" applyProtection="1">
      <alignment wrapText="1"/>
      <protection hidden="1"/>
    </xf>
    <xf numFmtId="0" fontId="0" fillId="51" borderId="34" xfId="71" applyFont="1" applyFill="1" applyBorder="1" applyAlignment="1">
      <alignment wrapText="1"/>
      <protection/>
    </xf>
    <xf numFmtId="0" fontId="0" fillId="0" borderId="34" xfId="71" applyFont="1" applyFill="1" applyBorder="1" applyAlignment="1">
      <alignment horizontal="left" vertical="top" wrapText="1"/>
      <protection/>
    </xf>
    <xf numFmtId="0" fontId="0" fillId="50" borderId="34" xfId="71" applyFont="1" applyFill="1" applyBorder="1" applyAlignment="1">
      <alignment wrapText="1"/>
      <protection/>
    </xf>
    <xf numFmtId="0" fontId="0" fillId="0" borderId="34" xfId="71" applyFont="1" applyFill="1" applyBorder="1" applyAlignment="1">
      <alignment wrapText="1"/>
      <protection/>
    </xf>
    <xf numFmtId="0" fontId="0" fillId="37" borderId="63" xfId="0" applyFont="1" applyFill="1" applyBorder="1" applyAlignment="1" applyProtection="1" quotePrefix="1">
      <alignment horizontal="left" vertical="top" wrapText="1"/>
      <protection hidden="1"/>
    </xf>
    <xf numFmtId="0" fontId="0" fillId="37" borderId="70" xfId="0" applyFont="1" applyFill="1" applyBorder="1" applyAlignment="1" applyProtection="1" quotePrefix="1">
      <alignment horizontal="left" vertical="top" wrapText="1"/>
      <protection hidden="1"/>
    </xf>
    <xf numFmtId="0" fontId="13" fillId="0" borderId="32" xfId="0" applyFont="1" applyFill="1" applyBorder="1" applyAlignment="1" applyProtection="1">
      <alignment horizontal="center" vertical="top" wrapText="1"/>
      <protection hidden="1"/>
    </xf>
    <xf numFmtId="0" fontId="10" fillId="0" borderId="0" xfId="0" applyFont="1" applyFill="1" applyBorder="1" applyAlignment="1" applyProtection="1">
      <alignment vertical="top"/>
      <protection hidden="1"/>
    </xf>
    <xf numFmtId="0" fontId="6" fillId="0" borderId="0" xfId="0" applyFont="1" applyFill="1" applyBorder="1" applyAlignment="1" applyProtection="1">
      <alignment/>
      <protection hidden="1"/>
    </xf>
    <xf numFmtId="0" fontId="13" fillId="0" borderId="0" xfId="0" applyFont="1" applyFill="1" applyBorder="1" applyAlignment="1" applyProtection="1">
      <alignment horizontal="left"/>
      <protection hidden="1"/>
    </xf>
    <xf numFmtId="0" fontId="0" fillId="50" borderId="0" xfId="0" applyFill="1" applyAlignment="1">
      <alignment/>
    </xf>
    <xf numFmtId="0" fontId="0" fillId="0" borderId="28" xfId="0" applyBorder="1" applyAlignment="1">
      <alignment/>
    </xf>
    <xf numFmtId="0" fontId="113" fillId="0" borderId="0" xfId="0" applyFont="1" applyBorder="1" applyAlignment="1" applyProtection="1">
      <alignment horizontal="center"/>
      <protection/>
    </xf>
    <xf numFmtId="0" fontId="114" fillId="0" borderId="0" xfId="0" applyFont="1" applyAlignment="1" applyProtection="1">
      <alignment/>
      <protection hidden="1"/>
    </xf>
    <xf numFmtId="0" fontId="114" fillId="55" borderId="0" xfId="0" applyFont="1" applyFill="1" applyAlignment="1" applyProtection="1">
      <alignment/>
      <protection hidden="1"/>
    </xf>
    <xf numFmtId="0" fontId="113" fillId="0" borderId="0" xfId="0" applyFont="1" applyAlignment="1" applyProtection="1">
      <alignment horizontal="left"/>
      <protection hidden="1"/>
    </xf>
    <xf numFmtId="0" fontId="114" fillId="58" borderId="0" xfId="0" applyFont="1" applyFill="1" applyAlignment="1" applyProtection="1">
      <alignment wrapText="1"/>
      <protection hidden="1"/>
    </xf>
    <xf numFmtId="0" fontId="0" fillId="2" borderId="72" xfId="0" applyFill="1" applyBorder="1" applyAlignment="1" applyProtection="1">
      <alignment/>
      <protection hidden="1"/>
    </xf>
    <xf numFmtId="0" fontId="0" fillId="2" borderId="73" xfId="0" applyFill="1" applyBorder="1" applyAlignment="1" applyProtection="1">
      <alignment/>
      <protection hidden="1"/>
    </xf>
    <xf numFmtId="0" fontId="0" fillId="2" borderId="73" xfId="0" applyFill="1" applyBorder="1" applyAlignment="1" applyProtection="1">
      <alignment/>
      <protection hidden="1"/>
    </xf>
    <xf numFmtId="0" fontId="0" fillId="2" borderId="73" xfId="0" applyFont="1" applyFill="1" applyBorder="1" applyAlignment="1" applyProtection="1">
      <alignment/>
      <protection hidden="1"/>
    </xf>
    <xf numFmtId="0" fontId="10" fillId="3" borderId="74" xfId="0" applyFont="1" applyFill="1" applyBorder="1" applyAlignment="1" applyProtection="1">
      <alignment horizontal="center"/>
      <protection/>
    </xf>
    <xf numFmtId="0" fontId="3" fillId="3" borderId="75" xfId="0" applyFont="1" applyFill="1" applyBorder="1" applyAlignment="1" applyProtection="1">
      <alignment/>
      <protection/>
    </xf>
    <xf numFmtId="0" fontId="6" fillId="3" borderId="76" xfId="0" applyFont="1" applyFill="1" applyBorder="1" applyAlignment="1" applyProtection="1">
      <alignment horizontal="center"/>
      <protection/>
    </xf>
    <xf numFmtId="0" fontId="126" fillId="2" borderId="77" xfId="0" applyFont="1" applyFill="1" applyBorder="1" applyAlignment="1" applyProtection="1">
      <alignment vertical="top"/>
      <protection/>
    </xf>
    <xf numFmtId="0" fontId="112" fillId="2" borderId="0" xfId="0" applyFont="1" applyFill="1" applyBorder="1" applyAlignment="1" applyProtection="1">
      <alignment/>
      <protection/>
    </xf>
    <xf numFmtId="0" fontId="10" fillId="3" borderId="76" xfId="0" applyFont="1" applyFill="1" applyBorder="1" applyAlignment="1" applyProtection="1">
      <alignment horizontal="center"/>
      <protection/>
    </xf>
    <xf numFmtId="0" fontId="0" fillId="2" borderId="77" xfId="0" applyFill="1" applyBorder="1" applyAlignment="1" applyProtection="1">
      <alignment/>
      <protection hidden="1"/>
    </xf>
    <xf numFmtId="0" fontId="0" fillId="2" borderId="0" xfId="0" applyFont="1" applyFill="1" applyBorder="1" applyAlignment="1" applyProtection="1">
      <alignment/>
      <protection hidden="1"/>
    </xf>
    <xf numFmtId="0" fontId="0" fillId="2" borderId="0" xfId="0" applyFill="1" applyBorder="1" applyAlignment="1" applyProtection="1">
      <alignment/>
      <protection hidden="1"/>
    </xf>
    <xf numFmtId="0" fontId="0" fillId="3" borderId="75" xfId="0" applyFont="1" applyFill="1" applyBorder="1" applyAlignment="1" applyProtection="1">
      <alignment/>
      <protection/>
    </xf>
    <xf numFmtId="0" fontId="0" fillId="3" borderId="78" xfId="0" applyFill="1" applyBorder="1" applyAlignment="1" applyProtection="1">
      <alignment/>
      <protection/>
    </xf>
    <xf numFmtId="0" fontId="126" fillId="2" borderId="0" xfId="0" applyFont="1" applyFill="1" applyBorder="1" applyAlignment="1" applyProtection="1">
      <alignment vertical="center"/>
      <protection/>
    </xf>
    <xf numFmtId="0" fontId="114" fillId="2" borderId="77" xfId="0" applyFont="1" applyFill="1" applyBorder="1" applyAlignment="1" applyProtection="1">
      <alignment/>
      <protection/>
    </xf>
    <xf numFmtId="0" fontId="114" fillId="2" borderId="0" xfId="0" applyFont="1" applyFill="1" applyBorder="1" applyAlignment="1" applyProtection="1">
      <alignment/>
      <protection/>
    </xf>
    <xf numFmtId="0" fontId="127" fillId="2" borderId="0" xfId="0" applyFont="1" applyFill="1" applyBorder="1" applyAlignment="1" applyProtection="1">
      <alignment/>
      <protection/>
    </xf>
    <xf numFmtId="0" fontId="112" fillId="3" borderId="75" xfId="0" applyFont="1" applyFill="1" applyBorder="1" applyAlignment="1" applyProtection="1">
      <alignment vertical="center"/>
      <protection/>
    </xf>
    <xf numFmtId="0" fontId="128" fillId="2" borderId="77" xfId="0" applyFont="1" applyFill="1" applyBorder="1" applyAlignment="1" applyProtection="1">
      <alignment/>
      <protection/>
    </xf>
    <xf numFmtId="0" fontId="112" fillId="3" borderId="75" xfId="0" applyFont="1" applyFill="1" applyBorder="1" applyAlignment="1" applyProtection="1">
      <alignment/>
      <protection/>
    </xf>
    <xf numFmtId="0" fontId="18" fillId="3" borderId="78" xfId="0" applyFont="1" applyFill="1" applyBorder="1" applyAlignment="1" applyProtection="1">
      <alignment/>
      <protection/>
    </xf>
    <xf numFmtId="0" fontId="0" fillId="2" borderId="77" xfId="0" applyFont="1" applyFill="1" applyBorder="1" applyAlignment="1" applyProtection="1">
      <alignment/>
      <protection hidden="1"/>
    </xf>
    <xf numFmtId="0" fontId="0" fillId="2" borderId="79" xfId="0" applyFill="1" applyBorder="1" applyAlignment="1" applyProtection="1">
      <alignment/>
      <protection hidden="1"/>
    </xf>
    <xf numFmtId="0" fontId="0" fillId="2" borderId="80" xfId="0" applyFill="1" applyBorder="1" applyAlignment="1" applyProtection="1">
      <alignment/>
      <protection hidden="1"/>
    </xf>
    <xf numFmtId="0" fontId="0" fillId="2" borderId="80" xfId="0" applyFont="1" applyFill="1" applyBorder="1" applyAlignment="1" applyProtection="1">
      <alignment/>
      <protection hidden="1"/>
    </xf>
    <xf numFmtId="0" fontId="10" fillId="3" borderId="81" xfId="0" applyFont="1" applyFill="1" applyBorder="1" applyAlignment="1" applyProtection="1">
      <alignment horizontal="center"/>
      <protection/>
    </xf>
    <xf numFmtId="0" fontId="0" fillId="50" borderId="82" xfId="0" applyFill="1" applyBorder="1" applyAlignment="1" applyProtection="1">
      <alignment/>
      <protection hidden="1"/>
    </xf>
    <xf numFmtId="0" fontId="0" fillId="50" borderId="83" xfId="0" applyFont="1" applyFill="1" applyBorder="1" applyAlignment="1" applyProtection="1">
      <alignment/>
      <protection hidden="1"/>
    </xf>
    <xf numFmtId="0" fontId="129" fillId="50" borderId="83" xfId="0" applyFont="1" applyFill="1" applyBorder="1" applyAlignment="1" applyProtection="1">
      <alignment horizontal="center" vertical="center" wrapText="1"/>
      <protection hidden="1"/>
    </xf>
    <xf numFmtId="0" fontId="10" fillId="3" borderId="84" xfId="0" applyFont="1" applyFill="1" applyBorder="1" applyAlignment="1" applyProtection="1">
      <alignment horizontal="center"/>
      <protection/>
    </xf>
    <xf numFmtId="0" fontId="0" fillId="16" borderId="44" xfId="0" applyFont="1" applyFill="1" applyBorder="1" applyAlignment="1">
      <alignment/>
    </xf>
    <xf numFmtId="0" fontId="130" fillId="59" borderId="85" xfId="0" applyFont="1" applyFill="1" applyBorder="1" applyAlignment="1">
      <alignment horizontal="center" vertical="center" textRotation="90"/>
    </xf>
    <xf numFmtId="0" fontId="4" fillId="0" borderId="86" xfId="0" applyFont="1" applyBorder="1" applyAlignment="1">
      <alignment horizontal="left" vertical="top" wrapText="1"/>
    </xf>
    <xf numFmtId="0" fontId="4" fillId="0" borderId="86" xfId="0" applyFont="1" applyBorder="1" applyAlignment="1">
      <alignment vertical="top" wrapText="1"/>
    </xf>
    <xf numFmtId="0" fontId="0" fillId="0" borderId="86" xfId="0" applyFont="1" applyBorder="1" applyAlignment="1">
      <alignment vertical="top" wrapText="1"/>
    </xf>
    <xf numFmtId="0" fontId="0" fillId="0" borderId="87" xfId="0" applyBorder="1" applyAlignment="1">
      <alignment vertical="top" wrapText="1"/>
    </xf>
    <xf numFmtId="0" fontId="22" fillId="56" borderId="88" xfId="0" applyFont="1" applyFill="1" applyBorder="1" applyAlignment="1">
      <alignment horizontal="left" vertical="top" textRotation="90"/>
    </xf>
    <xf numFmtId="0" fontId="98" fillId="5" borderId="89" xfId="71" applyFill="1" applyBorder="1" applyAlignment="1">
      <alignment wrapText="1"/>
      <protection/>
    </xf>
    <xf numFmtId="0" fontId="0" fillId="16" borderId="90" xfId="71" applyFont="1" applyFill="1" applyBorder="1" applyAlignment="1" applyProtection="1">
      <alignment vertical="center" wrapText="1"/>
      <protection hidden="1"/>
    </xf>
    <xf numFmtId="0" fontId="0" fillId="16" borderId="91" xfId="0" applyFont="1" applyFill="1" applyBorder="1" applyAlignment="1">
      <alignment vertical="center" wrapText="1"/>
    </xf>
    <xf numFmtId="0" fontId="0" fillId="16" borderId="91" xfId="0" applyFont="1" applyFill="1" applyBorder="1" applyAlignment="1">
      <alignment wrapText="1"/>
    </xf>
    <xf numFmtId="0" fontId="0" fillId="16" borderId="92" xfId="0" applyFont="1" applyFill="1" applyBorder="1" applyAlignment="1">
      <alignment/>
    </xf>
    <xf numFmtId="0" fontId="0" fillId="0" borderId="86" xfId="0" applyFont="1" applyBorder="1" applyAlignment="1">
      <alignment horizontal="left" vertical="top" wrapText="1"/>
    </xf>
    <xf numFmtId="0" fontId="23" fillId="0" borderId="86" xfId="0" applyFont="1" applyBorder="1" applyAlignment="1">
      <alignment vertical="top" wrapText="1"/>
    </xf>
    <xf numFmtId="0" fontId="4" fillId="0" borderId="87" xfId="0" applyFont="1" applyBorder="1" applyAlignment="1">
      <alignment vertical="top" wrapText="1"/>
    </xf>
    <xf numFmtId="0" fontId="0" fillId="16" borderId="90" xfId="0" applyFont="1" applyFill="1" applyBorder="1" applyAlignment="1">
      <alignment/>
    </xf>
    <xf numFmtId="0" fontId="0" fillId="16" borderId="91" xfId="71" applyFont="1" applyFill="1" applyBorder="1" applyAlignment="1" applyProtection="1">
      <alignment vertical="center" wrapText="1"/>
      <protection hidden="1"/>
    </xf>
    <xf numFmtId="0" fontId="0" fillId="16" borderId="92" xfId="0" applyFont="1" applyFill="1" applyBorder="1" applyAlignment="1">
      <alignment wrapText="1"/>
    </xf>
    <xf numFmtId="0" fontId="23" fillId="0" borderId="86" xfId="0" applyFont="1" applyBorder="1" applyAlignment="1">
      <alignment horizontal="left" vertical="top" wrapText="1"/>
    </xf>
    <xf numFmtId="0" fontId="0" fillId="16" borderId="93" xfId="0" applyFont="1" applyFill="1" applyBorder="1" applyAlignment="1">
      <alignment/>
    </xf>
    <xf numFmtId="0" fontId="0" fillId="16" borderId="94" xfId="71" applyFont="1" applyFill="1" applyBorder="1" applyAlignment="1" applyProtection="1">
      <alignment vertical="center" wrapText="1"/>
      <protection hidden="1"/>
    </xf>
    <xf numFmtId="0" fontId="0" fillId="16" borderId="94" xfId="0" applyFont="1" applyFill="1" applyBorder="1" applyAlignment="1">
      <alignment vertical="center" wrapText="1"/>
    </xf>
    <xf numFmtId="0" fontId="0" fillId="16" borderId="94" xfId="0" applyFont="1" applyFill="1" applyBorder="1" applyAlignment="1">
      <alignment wrapText="1"/>
    </xf>
    <xf numFmtId="0" fontId="3" fillId="16" borderId="94" xfId="0" applyFont="1" applyFill="1" applyBorder="1" applyAlignment="1">
      <alignment wrapText="1"/>
    </xf>
    <xf numFmtId="0" fontId="3" fillId="16" borderId="95" xfId="0" applyFont="1" applyFill="1" applyBorder="1" applyAlignment="1">
      <alignment wrapText="1"/>
    </xf>
    <xf numFmtId="0" fontId="0" fillId="16" borderId="95" xfId="0" applyFont="1" applyFill="1" applyBorder="1" applyAlignment="1">
      <alignment wrapText="1"/>
    </xf>
    <xf numFmtId="0" fontId="0" fillId="0" borderId="96" xfId="0" applyBorder="1" applyAlignment="1">
      <alignment/>
    </xf>
    <xf numFmtId="0" fontId="130" fillId="59" borderId="86" xfId="0" applyFont="1" applyFill="1" applyBorder="1" applyAlignment="1">
      <alignment horizontal="center" vertical="center" textRotation="90"/>
    </xf>
    <xf numFmtId="0" fontId="0" fillId="0" borderId="97" xfId="0" applyFont="1" applyBorder="1" applyAlignment="1">
      <alignment textRotation="90"/>
    </xf>
    <xf numFmtId="0" fontId="0" fillId="0" borderId="98" xfId="0" applyFont="1" applyBorder="1" applyAlignment="1">
      <alignment textRotation="90"/>
    </xf>
    <xf numFmtId="0" fontId="0" fillId="16" borderId="94" xfId="0" applyFont="1" applyFill="1" applyBorder="1" applyAlignment="1">
      <alignment/>
    </xf>
    <xf numFmtId="0" fontId="4" fillId="16" borderId="90" xfId="0" applyFont="1" applyFill="1" applyBorder="1" applyAlignment="1">
      <alignment/>
    </xf>
    <xf numFmtId="0" fontId="4" fillId="54" borderId="25" xfId="71" applyFont="1" applyFill="1" applyBorder="1" applyAlignment="1" applyProtection="1">
      <alignment wrapText="1"/>
      <protection hidden="1"/>
    </xf>
    <xf numFmtId="0" fontId="4" fillId="54" borderId="28" xfId="71" applyFont="1" applyFill="1" applyBorder="1" applyAlignment="1" applyProtection="1">
      <alignment wrapText="1"/>
      <protection hidden="1"/>
    </xf>
    <xf numFmtId="0" fontId="131" fillId="54" borderId="44" xfId="71" applyFont="1" applyFill="1" applyBorder="1" applyAlignment="1" applyProtection="1">
      <alignment wrapText="1"/>
      <protection hidden="1"/>
    </xf>
    <xf numFmtId="0" fontId="4" fillId="54" borderId="24" xfId="71" applyFont="1" applyFill="1" applyBorder="1" applyAlignment="1" applyProtection="1">
      <alignment wrapText="1"/>
      <protection hidden="1"/>
    </xf>
    <xf numFmtId="0" fontId="4" fillId="49" borderId="28" xfId="71" applyFont="1" applyFill="1" applyBorder="1" applyAlignment="1" applyProtection="1">
      <alignment wrapText="1"/>
      <protection hidden="1"/>
    </xf>
    <xf numFmtId="0" fontId="131" fillId="0" borderId="34" xfId="71" applyFont="1" applyFill="1" applyBorder="1" applyAlignment="1" applyProtection="1">
      <alignment wrapText="1"/>
      <protection hidden="1"/>
    </xf>
    <xf numFmtId="0" fontId="131" fillId="54" borderId="34" xfId="71" applyFont="1" applyFill="1" applyBorder="1" applyAlignment="1" applyProtection="1">
      <alignment wrapText="1"/>
      <protection hidden="1"/>
    </xf>
    <xf numFmtId="0" fontId="4" fillId="0" borderId="34" xfId="71" applyFont="1" applyFill="1" applyBorder="1" applyAlignment="1" applyProtection="1">
      <alignment wrapText="1"/>
      <protection hidden="1"/>
    </xf>
    <xf numFmtId="0" fontId="4" fillId="0" borderId="28" xfId="74" applyFont="1" applyFill="1" applyBorder="1" applyAlignment="1">
      <alignment horizontal="left" vertical="top" wrapText="1"/>
      <protection/>
    </xf>
    <xf numFmtId="0" fontId="4" fillId="0" borderId="24" xfId="71" applyFont="1" applyFill="1" applyBorder="1" applyAlignment="1" applyProtection="1">
      <alignment wrapText="1"/>
      <protection hidden="1"/>
    </xf>
    <xf numFmtId="0" fontId="19" fillId="54" borderId="28" xfId="64" applyFont="1" applyFill="1" applyBorder="1" applyAlignment="1">
      <alignment horizontal="left" vertical="top" wrapText="1"/>
      <protection/>
    </xf>
    <xf numFmtId="0" fontId="19" fillId="0" borderId="28" xfId="64" applyFont="1" applyFill="1" applyBorder="1" applyAlignment="1">
      <alignment horizontal="left" vertical="top" wrapText="1"/>
      <protection/>
    </xf>
    <xf numFmtId="0" fontId="0" fillId="0" borderId="28" xfId="64" applyFont="1" applyFill="1" applyBorder="1" applyAlignment="1">
      <alignment horizontal="left" vertical="top" wrapText="1"/>
      <protection/>
    </xf>
    <xf numFmtId="0" fontId="112" fillId="3" borderId="31" xfId="0" applyFont="1" applyFill="1" applyBorder="1" applyAlignment="1" applyProtection="1">
      <alignment horizontal="center" vertical="center"/>
      <protection/>
    </xf>
    <xf numFmtId="0" fontId="112" fillId="3" borderId="31" xfId="0" applyFont="1" applyFill="1" applyBorder="1" applyAlignment="1" applyProtection="1">
      <alignment horizontal="left" vertical="center"/>
      <protection/>
    </xf>
    <xf numFmtId="0" fontId="6" fillId="0" borderId="0" xfId="0" applyFont="1" applyFill="1" applyBorder="1" applyAlignment="1" applyProtection="1">
      <alignment horizontal="left"/>
      <protection hidden="1"/>
    </xf>
    <xf numFmtId="0" fontId="132" fillId="60" borderId="19" xfId="0" applyFont="1" applyFill="1" applyBorder="1" applyAlignment="1" applyProtection="1">
      <alignment/>
      <protection hidden="1"/>
    </xf>
    <xf numFmtId="0" fontId="132" fillId="60" borderId="19" xfId="0" applyFont="1" applyFill="1" applyBorder="1" applyAlignment="1" applyProtection="1">
      <alignment/>
      <protection hidden="1"/>
    </xf>
    <xf numFmtId="0" fontId="133" fillId="60" borderId="19" xfId="0" applyFont="1" applyFill="1" applyBorder="1" applyAlignment="1" applyProtection="1">
      <alignment horizontal="left"/>
      <protection hidden="1"/>
    </xf>
    <xf numFmtId="0" fontId="132" fillId="60" borderId="20" xfId="0" applyFont="1" applyFill="1" applyBorder="1" applyAlignment="1" applyProtection="1">
      <alignment/>
      <protection hidden="1"/>
    </xf>
    <xf numFmtId="0" fontId="132" fillId="60" borderId="29" xfId="0" applyFont="1" applyFill="1" applyBorder="1" applyAlignment="1" applyProtection="1">
      <alignment/>
      <protection hidden="1"/>
    </xf>
    <xf numFmtId="0" fontId="132" fillId="60" borderId="29" xfId="0" applyFont="1" applyFill="1" applyBorder="1" applyAlignment="1" applyProtection="1">
      <alignment/>
      <protection hidden="1"/>
    </xf>
    <xf numFmtId="0" fontId="132" fillId="60" borderId="30" xfId="0" applyFont="1" applyFill="1" applyBorder="1" applyAlignment="1" applyProtection="1">
      <alignment/>
      <protection hidden="1"/>
    </xf>
    <xf numFmtId="0" fontId="134" fillId="49" borderId="0" xfId="0" applyFont="1" applyFill="1" applyBorder="1" applyAlignment="1" applyProtection="1">
      <alignment horizontal="left" vertical="center" wrapText="1"/>
      <protection hidden="1"/>
    </xf>
    <xf numFmtId="0" fontId="134" fillId="49" borderId="0" xfId="0" applyFont="1" applyFill="1" applyBorder="1" applyAlignment="1" applyProtection="1">
      <alignment horizontal="left" vertical="center"/>
      <protection hidden="1"/>
    </xf>
    <xf numFmtId="0" fontId="135" fillId="49" borderId="0" xfId="0" applyFont="1" applyFill="1" applyBorder="1" applyAlignment="1" applyProtection="1">
      <alignment/>
      <protection hidden="1"/>
    </xf>
    <xf numFmtId="0" fontId="134" fillId="49" borderId="0" xfId="0" applyFont="1" applyFill="1" applyBorder="1" applyAlignment="1" applyProtection="1">
      <alignment horizontal="center" vertical="top" wrapText="1"/>
      <protection hidden="1"/>
    </xf>
    <xf numFmtId="0" fontId="136" fillId="49" borderId="0" xfId="0" applyFont="1" applyFill="1" applyBorder="1" applyAlignment="1" applyProtection="1">
      <alignment/>
      <protection hidden="1"/>
    </xf>
    <xf numFmtId="0" fontId="4" fillId="0" borderId="28" xfId="71" applyFont="1" applyFill="1" applyBorder="1" applyAlignment="1" applyProtection="1">
      <alignment wrapText="1"/>
      <protection hidden="1"/>
    </xf>
    <xf numFmtId="0" fontId="137" fillId="0" borderId="33" xfId="0" applyFont="1" applyBorder="1" applyAlignment="1">
      <alignment/>
    </xf>
    <xf numFmtId="0" fontId="137" fillId="0" borderId="33" xfId="0" applyFont="1" applyBorder="1" applyAlignment="1">
      <alignment/>
    </xf>
    <xf numFmtId="0" fontId="138" fillId="0" borderId="33" xfId="0" applyFont="1" applyBorder="1" applyAlignment="1">
      <alignment/>
    </xf>
    <xf numFmtId="0" fontId="138" fillId="0" borderId="33" xfId="71" applyFont="1" applyFill="1" applyBorder="1" applyAlignment="1" applyProtection="1">
      <alignment wrapText="1"/>
      <protection hidden="1"/>
    </xf>
    <xf numFmtId="0" fontId="138" fillId="0" borderId="33" xfId="0" applyFont="1" applyFill="1" applyBorder="1" applyAlignment="1" applyProtection="1">
      <alignment vertical="center" wrapText="1"/>
      <protection hidden="1"/>
    </xf>
    <xf numFmtId="0" fontId="10" fillId="10" borderId="32" xfId="0" applyFont="1" applyFill="1" applyBorder="1" applyAlignment="1" applyProtection="1">
      <alignment/>
      <protection hidden="1"/>
    </xf>
    <xf numFmtId="0" fontId="13" fillId="10" borderId="32" xfId="0" applyFont="1" applyFill="1" applyBorder="1" applyAlignment="1" applyProtection="1">
      <alignment horizontal="center" vertical="top" wrapText="1"/>
      <protection hidden="1"/>
    </xf>
    <xf numFmtId="0" fontId="6" fillId="0" borderId="0" xfId="0" applyFont="1" applyFill="1" applyBorder="1" applyAlignment="1" applyProtection="1">
      <alignment vertical="center"/>
      <protection hidden="1"/>
    </xf>
    <xf numFmtId="0" fontId="132" fillId="0" borderId="0" xfId="0" applyFont="1" applyFill="1" applyBorder="1" applyAlignment="1" applyProtection="1">
      <alignment/>
      <protection hidden="1"/>
    </xf>
    <xf numFmtId="0" fontId="134" fillId="0" borderId="0" xfId="0" applyFont="1" applyFill="1" applyBorder="1" applyAlignment="1" applyProtection="1">
      <alignment vertical="center"/>
      <protection hidden="1"/>
    </xf>
    <xf numFmtId="0" fontId="6" fillId="47" borderId="55" xfId="0" applyFont="1" applyFill="1" applyBorder="1" applyAlignment="1" applyProtection="1">
      <alignment horizontal="left" vertical="top"/>
      <protection hidden="1"/>
    </xf>
    <xf numFmtId="0" fontId="10" fillId="47" borderId="36" xfId="0" applyFont="1" applyFill="1" applyBorder="1" applyAlignment="1" applyProtection="1">
      <alignment/>
      <protection hidden="1"/>
    </xf>
    <xf numFmtId="0" fontId="6" fillId="47" borderId="99" xfId="0" applyFont="1" applyFill="1" applyBorder="1" applyAlignment="1" applyProtection="1">
      <alignment vertical="top"/>
      <protection hidden="1"/>
    </xf>
    <xf numFmtId="0" fontId="6" fillId="47" borderId="59" xfId="0" applyFont="1" applyFill="1" applyBorder="1" applyAlignment="1" applyProtection="1">
      <alignment vertical="top"/>
      <protection hidden="1"/>
    </xf>
    <xf numFmtId="0" fontId="6" fillId="47" borderId="100" xfId="0" applyFont="1" applyFill="1" applyBorder="1" applyAlignment="1" applyProtection="1">
      <alignment vertical="top"/>
      <protection hidden="1"/>
    </xf>
    <xf numFmtId="0" fontId="6" fillId="47" borderId="40" xfId="0" applyFont="1" applyFill="1" applyBorder="1" applyAlignment="1" applyProtection="1">
      <alignment horizontal="left" vertical="top"/>
      <protection hidden="1"/>
    </xf>
    <xf numFmtId="0" fontId="6" fillId="0" borderId="0" xfId="0" applyFont="1" applyFill="1" applyBorder="1" applyAlignment="1" applyProtection="1">
      <alignment horizontal="left" vertical="top"/>
      <protection hidden="1"/>
    </xf>
    <xf numFmtId="0" fontId="6" fillId="47" borderId="20" xfId="0" applyFont="1" applyFill="1" applyBorder="1" applyAlignment="1" applyProtection="1">
      <alignment horizontal="left" vertical="top"/>
      <protection hidden="1"/>
    </xf>
    <xf numFmtId="0" fontId="10" fillId="47" borderId="21" xfId="0" applyFont="1" applyFill="1" applyBorder="1" applyAlignment="1" applyProtection="1">
      <alignment horizontal="justify" vertical="top" wrapText="1"/>
      <protection hidden="1"/>
    </xf>
    <xf numFmtId="49" fontId="10" fillId="0" borderId="22" xfId="0" applyNumberFormat="1" applyFont="1" applyFill="1" applyBorder="1" applyAlignment="1" applyProtection="1">
      <alignment horizontal="justify" vertical="top" wrapText="1"/>
      <protection hidden="1" locked="0"/>
    </xf>
    <xf numFmtId="49" fontId="10" fillId="0" borderId="101" xfId="0" applyNumberFormat="1" applyFont="1" applyFill="1" applyBorder="1" applyAlignment="1" applyProtection="1">
      <alignment horizontal="justify" vertical="top" wrapText="1"/>
      <protection hidden="1" locked="0"/>
    </xf>
    <xf numFmtId="0" fontId="10" fillId="10" borderId="102" xfId="0" applyFont="1" applyFill="1" applyBorder="1" applyAlignment="1" applyProtection="1">
      <alignment horizontal="left" vertical="center" wrapText="1"/>
      <protection hidden="1"/>
    </xf>
    <xf numFmtId="0" fontId="10" fillId="10" borderId="103" xfId="0" applyFont="1" applyFill="1" applyBorder="1" applyAlignment="1" applyProtection="1">
      <alignment horizontal="left" vertical="center" wrapText="1"/>
      <protection hidden="1"/>
    </xf>
    <xf numFmtId="0" fontId="10" fillId="10" borderId="104" xfId="0" applyFont="1" applyFill="1" applyBorder="1" applyAlignment="1" applyProtection="1">
      <alignment horizontal="left" vertical="center" wrapText="1"/>
      <protection hidden="1"/>
    </xf>
    <xf numFmtId="0" fontId="6" fillId="2" borderId="102" xfId="0" applyFont="1" applyFill="1" applyBorder="1" applyAlignment="1" applyProtection="1">
      <alignment vertical="center" wrapText="1"/>
      <protection hidden="1"/>
    </xf>
    <xf numFmtId="0" fontId="6" fillId="2" borderId="103" xfId="0" applyFont="1" applyFill="1" applyBorder="1" applyAlignment="1" applyProtection="1">
      <alignment vertical="center" wrapText="1"/>
      <protection hidden="1"/>
    </xf>
    <xf numFmtId="0" fontId="6" fillId="2" borderId="104" xfId="0" applyFont="1" applyFill="1" applyBorder="1" applyAlignment="1" applyProtection="1">
      <alignment vertical="center" wrapText="1"/>
      <protection hidden="1"/>
    </xf>
    <xf numFmtId="0" fontId="6" fillId="2" borderId="36" xfId="0" applyFont="1" applyFill="1" applyBorder="1" applyAlignment="1" applyProtection="1">
      <alignment vertical="center" wrapText="1"/>
      <protection hidden="1"/>
    </xf>
    <xf numFmtId="0" fontId="6" fillId="2" borderId="0" xfId="0" applyFont="1" applyFill="1" applyBorder="1" applyAlignment="1" applyProtection="1">
      <alignment vertical="center" wrapText="1"/>
      <protection hidden="1"/>
    </xf>
    <xf numFmtId="0" fontId="6" fillId="2" borderId="21" xfId="0" applyFont="1" applyFill="1" applyBorder="1" applyAlignment="1" applyProtection="1">
      <alignment vertical="center" wrapText="1"/>
      <protection hidden="1"/>
    </xf>
    <xf numFmtId="49" fontId="11" fillId="0" borderId="23" xfId="60" applyNumberFormat="1" applyFont="1" applyFill="1" applyBorder="1" applyAlignment="1" applyProtection="1">
      <alignment horizontal="justify" vertical="top" wrapText="1"/>
      <protection hidden="1" locked="0"/>
    </xf>
    <xf numFmtId="49" fontId="11" fillId="0" borderId="105" xfId="60" applyNumberFormat="1" applyFont="1" applyFill="1" applyBorder="1" applyAlignment="1" applyProtection="1">
      <alignment horizontal="justify" vertical="top" wrapText="1"/>
      <protection hidden="1" locked="0"/>
    </xf>
    <xf numFmtId="0" fontId="0" fillId="0" borderId="22" xfId="0" applyBorder="1" applyAlignment="1" applyProtection="1">
      <alignment horizontal="justify" vertical="top" wrapText="1"/>
      <protection hidden="1" locked="0"/>
    </xf>
    <xf numFmtId="0" fontId="0" fillId="0" borderId="101" xfId="0" applyBorder="1" applyAlignment="1" applyProtection="1">
      <alignment horizontal="justify" vertical="top" wrapText="1"/>
      <protection hidden="1" locked="0"/>
    </xf>
    <xf numFmtId="0" fontId="6" fillId="49" borderId="102" xfId="0" applyFont="1" applyFill="1" applyBorder="1" applyAlignment="1" applyProtection="1">
      <alignment horizontal="left" vertical="center" wrapText="1"/>
      <protection hidden="1"/>
    </xf>
    <xf numFmtId="0" fontId="6" fillId="49" borderId="103" xfId="0" applyFont="1" applyFill="1" applyBorder="1" applyAlignment="1" applyProtection="1">
      <alignment horizontal="left" vertical="center" wrapText="1"/>
      <protection hidden="1"/>
    </xf>
    <xf numFmtId="0" fontId="6" fillId="49" borderId="104" xfId="0" applyFont="1" applyFill="1" applyBorder="1" applyAlignment="1" applyProtection="1">
      <alignment horizontal="left" vertical="center" wrapText="1"/>
      <protection hidden="1"/>
    </xf>
    <xf numFmtId="0" fontId="6" fillId="2" borderId="36" xfId="0" applyFont="1" applyFill="1" applyBorder="1" applyAlignment="1" applyProtection="1">
      <alignment horizontal="left" vertical="center" wrapText="1"/>
      <protection hidden="1"/>
    </xf>
    <xf numFmtId="0" fontId="6" fillId="2" borderId="0" xfId="0" applyFont="1" applyFill="1" applyBorder="1" applyAlignment="1" applyProtection="1">
      <alignment horizontal="left" vertical="center" wrapText="1"/>
      <protection hidden="1"/>
    </xf>
    <xf numFmtId="0" fontId="6" fillId="2" borderId="21" xfId="0" applyFont="1" applyFill="1" applyBorder="1" applyAlignment="1" applyProtection="1">
      <alignment horizontal="left" vertical="center" wrapText="1"/>
      <protection hidden="1"/>
    </xf>
    <xf numFmtId="0" fontId="6" fillId="2" borderId="102" xfId="0" applyFont="1" applyFill="1" applyBorder="1" applyAlignment="1" applyProtection="1">
      <alignment horizontal="left" vertical="center" wrapText="1"/>
      <protection hidden="1"/>
    </xf>
    <xf numFmtId="0" fontId="6" fillId="2" borderId="103" xfId="0" applyFont="1" applyFill="1" applyBorder="1" applyAlignment="1" applyProtection="1">
      <alignment horizontal="left" vertical="center" wrapText="1"/>
      <protection hidden="1"/>
    </xf>
    <xf numFmtId="0" fontId="6" fillId="2" borderId="104" xfId="0" applyFont="1" applyFill="1" applyBorder="1" applyAlignment="1" applyProtection="1">
      <alignment horizontal="left" vertical="center" wrapText="1"/>
      <protection hidden="1"/>
    </xf>
    <xf numFmtId="0" fontId="6" fillId="2" borderId="40" xfId="0" applyFont="1" applyFill="1" applyBorder="1" applyAlignment="1" applyProtection="1">
      <alignment horizontal="left" vertical="center" wrapText="1"/>
      <protection hidden="1"/>
    </xf>
    <xf numFmtId="0" fontId="6" fillId="2" borderId="29" xfId="0" applyFont="1" applyFill="1" applyBorder="1" applyAlignment="1" applyProtection="1">
      <alignment horizontal="left" vertical="center" wrapText="1"/>
      <protection hidden="1"/>
    </xf>
    <xf numFmtId="0" fontId="6" fillId="2" borderId="30" xfId="0" applyFont="1" applyFill="1" applyBorder="1" applyAlignment="1" applyProtection="1">
      <alignment horizontal="left" vertical="center" wrapText="1"/>
      <protection hidden="1"/>
    </xf>
    <xf numFmtId="0" fontId="6" fillId="0" borderId="102" xfId="0" applyFont="1" applyFill="1" applyBorder="1" applyAlignment="1" applyProtection="1">
      <alignment horizontal="left" vertical="center" wrapText="1"/>
      <protection hidden="1"/>
    </xf>
    <xf numFmtId="0" fontId="6" fillId="0" borderId="103" xfId="0" applyFont="1" applyFill="1" applyBorder="1" applyAlignment="1" applyProtection="1">
      <alignment horizontal="left" vertical="center" wrapText="1"/>
      <protection hidden="1"/>
    </xf>
    <xf numFmtId="0" fontId="6" fillId="0" borderId="104" xfId="0" applyFont="1" applyFill="1" applyBorder="1" applyAlignment="1" applyProtection="1">
      <alignment horizontal="left" vertical="center" wrapText="1"/>
      <protection hidden="1"/>
    </xf>
    <xf numFmtId="0" fontId="112" fillId="3" borderId="31" xfId="0" applyFont="1" applyFill="1" applyBorder="1" applyAlignment="1" applyProtection="1">
      <alignment horizontal="center" vertical="center" wrapText="1"/>
      <protection/>
    </xf>
    <xf numFmtId="0" fontId="0" fillId="2" borderId="106" xfId="0" applyFont="1" applyFill="1" applyBorder="1" applyAlignment="1" applyProtection="1">
      <alignment horizontal="left"/>
      <protection hidden="1"/>
    </xf>
    <xf numFmtId="0" fontId="0" fillId="2" borderId="107" xfId="0" applyFont="1" applyFill="1" applyBorder="1" applyAlignment="1" applyProtection="1">
      <alignment horizontal="left"/>
      <protection hidden="1"/>
    </xf>
    <xf numFmtId="0" fontId="0" fillId="2" borderId="108" xfId="0" applyFont="1" applyFill="1" applyBorder="1" applyAlignment="1" applyProtection="1">
      <alignment horizontal="left"/>
      <protection hidden="1"/>
    </xf>
    <xf numFmtId="0" fontId="0" fillId="2" borderId="109" xfId="0" applyFont="1" applyFill="1" applyBorder="1" applyAlignment="1" applyProtection="1">
      <alignment horizontal="center" wrapText="1"/>
      <protection hidden="1"/>
    </xf>
    <xf numFmtId="0" fontId="0" fillId="2" borderId="110" xfId="0" applyFont="1" applyFill="1" applyBorder="1" applyAlignment="1" applyProtection="1">
      <alignment horizontal="center" wrapText="1"/>
      <protection hidden="1"/>
    </xf>
    <xf numFmtId="0" fontId="0" fillId="2" borderId="57" xfId="0" applyFont="1" applyFill="1" applyBorder="1" applyAlignment="1" applyProtection="1">
      <alignment horizontal="center" wrapText="1"/>
      <protection hidden="1"/>
    </xf>
    <xf numFmtId="0" fontId="115" fillId="2" borderId="106" xfId="0" applyFont="1" applyFill="1" applyBorder="1" applyAlignment="1" applyProtection="1">
      <alignment horizontal="left"/>
      <protection/>
    </xf>
    <xf numFmtId="0" fontId="115" fillId="2" borderId="107" xfId="0" applyFont="1" applyFill="1" applyBorder="1" applyAlignment="1" applyProtection="1">
      <alignment horizontal="left"/>
      <protection/>
    </xf>
    <xf numFmtId="0" fontId="115" fillId="2" borderId="108" xfId="0" applyFont="1" applyFill="1" applyBorder="1" applyAlignment="1" applyProtection="1">
      <alignment horizontal="left"/>
      <protection/>
    </xf>
    <xf numFmtId="0" fontId="18" fillId="50" borderId="83" xfId="0" applyFont="1" applyFill="1" applyBorder="1" applyAlignment="1" applyProtection="1">
      <alignment horizontal="left" vertical="top" wrapText="1"/>
      <protection hidden="1"/>
    </xf>
    <xf numFmtId="0" fontId="0" fillId="49" borderId="110" xfId="0" applyFont="1" applyFill="1" applyBorder="1" applyAlignment="1" applyProtection="1">
      <alignment horizontal="left" vertical="top" wrapText="1"/>
      <protection/>
    </xf>
    <xf numFmtId="0" fontId="0" fillId="49" borderId="57" xfId="0" applyFont="1" applyFill="1" applyBorder="1" applyAlignment="1" applyProtection="1">
      <alignment horizontal="left" vertical="top" wrapText="1"/>
      <protection/>
    </xf>
    <xf numFmtId="0" fontId="115" fillId="49" borderId="111" xfId="0" applyFont="1" applyFill="1" applyBorder="1" applyAlignment="1" applyProtection="1">
      <alignment horizontal="center"/>
      <protection/>
    </xf>
    <xf numFmtId="0" fontId="115" fillId="49" borderId="103" xfId="0" applyFont="1" applyFill="1" applyBorder="1" applyAlignment="1" applyProtection="1">
      <alignment horizontal="center"/>
      <protection/>
    </xf>
    <xf numFmtId="0" fontId="115" fillId="49" borderId="104" xfId="0" applyFont="1" applyFill="1" applyBorder="1" applyAlignment="1" applyProtection="1">
      <alignment horizontal="center"/>
      <protection/>
    </xf>
    <xf numFmtId="0" fontId="115" fillId="49" borderId="106" xfId="0" applyFont="1" applyFill="1" applyBorder="1" applyAlignment="1" applyProtection="1">
      <alignment horizontal="center"/>
      <protection/>
    </xf>
    <xf numFmtId="0" fontId="115" fillId="49" borderId="107" xfId="0" applyFont="1" applyFill="1" applyBorder="1" applyAlignment="1" applyProtection="1">
      <alignment horizontal="center"/>
      <protection/>
    </xf>
    <xf numFmtId="0" fontId="115" fillId="49" borderId="108" xfId="0" applyFont="1" applyFill="1" applyBorder="1" applyAlignment="1" applyProtection="1">
      <alignment horizontal="center"/>
      <protection/>
    </xf>
    <xf numFmtId="0" fontId="0" fillId="49" borderId="28" xfId="0" applyFont="1" applyFill="1" applyBorder="1" applyAlignment="1" applyProtection="1">
      <alignment horizontal="left" vertical="top" wrapText="1"/>
      <protection/>
    </xf>
    <xf numFmtId="0" fontId="0" fillId="49" borderId="38" xfId="0" applyFont="1" applyFill="1" applyBorder="1" applyAlignment="1" applyProtection="1">
      <alignment horizontal="left" vertical="top" wrapText="1"/>
      <protection/>
    </xf>
    <xf numFmtId="0" fontId="14" fillId="61" borderId="86" xfId="0" applyFont="1" applyFill="1" applyBorder="1" applyAlignment="1">
      <alignment horizontal="left" vertical="top" wrapText="1"/>
    </xf>
    <xf numFmtId="0" fontId="14" fillId="61" borderId="86" xfId="0" applyFont="1" applyFill="1" applyBorder="1" applyAlignment="1">
      <alignment horizontal="left" vertical="top"/>
    </xf>
    <xf numFmtId="0" fontId="0" fillId="0" borderId="34" xfId="0" applyBorder="1" applyAlignment="1">
      <alignment horizontal="center"/>
    </xf>
    <xf numFmtId="0" fontId="0" fillId="0" borderId="22" xfId="0" applyBorder="1" applyAlignment="1">
      <alignment horizontal="center"/>
    </xf>
    <xf numFmtId="0" fontId="0" fillId="0" borderId="112" xfId="0" applyBorder="1" applyAlignment="1">
      <alignment horizontal="center"/>
    </xf>
    <xf numFmtId="0" fontId="16" fillId="50" borderId="34" xfId="0" applyFont="1" applyFill="1" applyBorder="1" applyAlignment="1">
      <alignment horizontal="center"/>
    </xf>
    <xf numFmtId="0" fontId="16" fillId="50" borderId="22" xfId="0" applyFont="1" applyFill="1" applyBorder="1" applyAlignment="1">
      <alignment horizontal="center"/>
    </xf>
    <xf numFmtId="0" fontId="16" fillId="50" borderId="112" xfId="0" applyFont="1" applyFill="1" applyBorder="1" applyAlignment="1">
      <alignment horizontal="center"/>
    </xf>
    <xf numFmtId="0" fontId="0" fillId="0" borderId="28" xfId="0" applyFont="1" applyBorder="1" applyAlignment="1">
      <alignment horizontal="center"/>
    </xf>
    <xf numFmtId="0" fontId="0" fillId="0" borderId="28" xfId="0" applyBorder="1" applyAlignment="1">
      <alignment horizontal="center"/>
    </xf>
    <xf numFmtId="0" fontId="0" fillId="0" borderId="34" xfId="0" applyFont="1" applyBorder="1" applyAlignment="1">
      <alignment horizontal="left" vertical="top" wrapText="1"/>
    </xf>
    <xf numFmtId="0" fontId="0" fillId="0" borderId="22" xfId="0" applyBorder="1" applyAlignment="1">
      <alignment horizontal="left" vertical="top"/>
    </xf>
    <xf numFmtId="0" fontId="0" fillId="0" borderId="112" xfId="0" applyBorder="1" applyAlignment="1">
      <alignment horizontal="left" vertical="top"/>
    </xf>
    <xf numFmtId="0" fontId="0" fillId="0" borderId="34" xfId="0" applyBorder="1" applyAlignment="1">
      <alignment horizontal="left" vertical="top"/>
    </xf>
    <xf numFmtId="0" fontId="0" fillId="0" borderId="34" xfId="0" applyBorder="1" applyAlignment="1">
      <alignment horizontal="left"/>
    </xf>
    <xf numFmtId="0" fontId="0" fillId="0" borderId="22" xfId="0" applyBorder="1" applyAlignment="1">
      <alignment horizontal="left"/>
    </xf>
    <xf numFmtId="0" fontId="0" fillId="0" borderId="112" xfId="0" applyBorder="1" applyAlignment="1">
      <alignment horizontal="left"/>
    </xf>
  </cellXfs>
  <cellStyles count="8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1 2" xfId="34"/>
    <cellStyle name="Akzent2" xfId="35"/>
    <cellStyle name="Akzent2 2" xfId="36"/>
    <cellStyle name="Akzent3" xfId="37"/>
    <cellStyle name="Akzent3 2" xfId="38"/>
    <cellStyle name="Akzent4" xfId="39"/>
    <cellStyle name="Akzent4 2" xfId="40"/>
    <cellStyle name="Akzent5" xfId="41"/>
    <cellStyle name="Akzent5 2" xfId="42"/>
    <cellStyle name="Akzent6" xfId="43"/>
    <cellStyle name="Akzent6 2" xfId="44"/>
    <cellStyle name="Ausgabe" xfId="45"/>
    <cellStyle name="Ausgabe 2" xfId="46"/>
    <cellStyle name="Berechnung" xfId="47"/>
    <cellStyle name="Berechnung 2" xfId="48"/>
    <cellStyle name="Followed Hyperlink" xfId="49"/>
    <cellStyle name="ČEPS" xfId="50"/>
    <cellStyle name="Comma [0]" xfId="51"/>
    <cellStyle name="Eingabe" xfId="52"/>
    <cellStyle name="Eingabe 2" xfId="53"/>
    <cellStyle name="Ergebnis" xfId="54"/>
    <cellStyle name="Ergebnis 2" xfId="55"/>
    <cellStyle name="Erklärender Text" xfId="56"/>
    <cellStyle name="Erklärender Text 2" xfId="57"/>
    <cellStyle name="Gut" xfId="58"/>
    <cellStyle name="Gut 2" xfId="59"/>
    <cellStyle name="Hyperlink" xfId="60"/>
    <cellStyle name="Comma" xfId="61"/>
    <cellStyle name="Neutral" xfId="62"/>
    <cellStyle name="Neutral 2" xfId="63"/>
    <cellStyle name="Normal 2" xfId="64"/>
    <cellStyle name="Normal 3" xfId="65"/>
    <cellStyle name="Notiz" xfId="66"/>
    <cellStyle name="Notiz 2" xfId="67"/>
    <cellStyle name="Percent" xfId="68"/>
    <cellStyle name="Schlecht" xfId="69"/>
    <cellStyle name="Schlecht 2" xfId="70"/>
    <cellStyle name="Standard 2" xfId="71"/>
    <cellStyle name="Standard 2 2" xfId="72"/>
    <cellStyle name="Standard 3" xfId="73"/>
    <cellStyle name="Standard 4" xfId="74"/>
    <cellStyle name="Standard 5" xfId="75"/>
    <cellStyle name="Überschrift" xfId="76"/>
    <cellStyle name="Überschrift 1" xfId="77"/>
    <cellStyle name="Überschrift 1 2" xfId="78"/>
    <cellStyle name="Überschrift 2" xfId="79"/>
    <cellStyle name="Überschrift 2 2" xfId="80"/>
    <cellStyle name="Überschrift 3" xfId="81"/>
    <cellStyle name="Überschrift 3 2" xfId="82"/>
    <cellStyle name="Überschrift 4" xfId="83"/>
    <cellStyle name="Überschrift 4 2" xfId="84"/>
    <cellStyle name="Überschrift 5" xfId="85"/>
    <cellStyle name="Verknüpfte Zelle" xfId="86"/>
    <cellStyle name="Verknüpfte Zelle 2" xfId="87"/>
    <cellStyle name="Currency" xfId="88"/>
    <cellStyle name="Currency [0]" xfId="89"/>
    <cellStyle name="Warnender Text" xfId="90"/>
    <cellStyle name="Warnender Text 2" xfId="91"/>
    <cellStyle name="Zelle überprüfen" xfId="92"/>
    <cellStyle name="Zelle überprüfen 2" xfId="93"/>
  </cellStyles>
  <dxfs count="12">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14.png" /><Relationship Id="rId10" Type="http://schemas.openxmlformats.org/officeDocument/2006/relationships/image" Target="../media/image13.png" /><Relationship Id="rId11" Type="http://schemas.openxmlformats.org/officeDocument/2006/relationships/image" Target="../media/image9.png" /><Relationship Id="rId12" Type="http://schemas.openxmlformats.org/officeDocument/2006/relationships/image" Target="../media/image10.png" /><Relationship Id="rId13" Type="http://schemas.openxmlformats.org/officeDocument/2006/relationships/image" Target="../media/image11.png" /><Relationship Id="rId14"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331</xdr:row>
      <xdr:rowOff>104775</xdr:rowOff>
    </xdr:from>
    <xdr:to>
      <xdr:col>4</xdr:col>
      <xdr:colOff>2533650</xdr:colOff>
      <xdr:row>343</xdr:row>
      <xdr:rowOff>57150</xdr:rowOff>
    </xdr:to>
    <xdr:pic>
      <xdr:nvPicPr>
        <xdr:cNvPr id="1" name="Picture 72"/>
        <xdr:cNvPicPr preferRelativeResize="1">
          <a:picLocks noChangeAspect="1"/>
        </xdr:cNvPicPr>
      </xdr:nvPicPr>
      <xdr:blipFill>
        <a:blip r:embed="rId1"/>
        <a:stretch>
          <a:fillRect/>
        </a:stretch>
      </xdr:blipFill>
      <xdr:spPr>
        <a:xfrm>
          <a:off x="6010275" y="77038200"/>
          <a:ext cx="0" cy="1895475"/>
        </a:xfrm>
        <a:prstGeom prst="rect">
          <a:avLst/>
        </a:prstGeom>
        <a:noFill/>
        <a:ln w="1" cmpd="sng">
          <a:noFill/>
        </a:ln>
      </xdr:spPr>
    </xdr:pic>
    <xdr:clientData/>
  </xdr:twoCellAnchor>
  <xdr:twoCellAnchor>
    <xdr:from>
      <xdr:col>4</xdr:col>
      <xdr:colOff>2781300</xdr:colOff>
      <xdr:row>331</xdr:row>
      <xdr:rowOff>104775</xdr:rowOff>
    </xdr:from>
    <xdr:to>
      <xdr:col>4</xdr:col>
      <xdr:colOff>5362575</xdr:colOff>
      <xdr:row>343</xdr:row>
      <xdr:rowOff>66675</xdr:rowOff>
    </xdr:to>
    <xdr:pic>
      <xdr:nvPicPr>
        <xdr:cNvPr id="2" name="Picture 73"/>
        <xdr:cNvPicPr preferRelativeResize="1">
          <a:picLocks noChangeAspect="1"/>
        </xdr:cNvPicPr>
      </xdr:nvPicPr>
      <xdr:blipFill>
        <a:blip r:embed="rId2"/>
        <a:srcRect l="4237" t="4571"/>
        <a:stretch>
          <a:fillRect/>
        </a:stretch>
      </xdr:blipFill>
      <xdr:spPr>
        <a:xfrm>
          <a:off x="6010275" y="77038200"/>
          <a:ext cx="0" cy="1905000"/>
        </a:xfrm>
        <a:prstGeom prst="rect">
          <a:avLst/>
        </a:prstGeom>
        <a:noFill/>
        <a:ln w="1" cmpd="sng">
          <a:noFill/>
        </a:ln>
      </xdr:spPr>
    </xdr:pic>
    <xdr:clientData/>
  </xdr:twoCellAnchor>
  <xdr:twoCellAnchor>
    <xdr:from>
      <xdr:col>4</xdr:col>
      <xdr:colOff>504825</xdr:colOff>
      <xdr:row>348</xdr:row>
      <xdr:rowOff>85725</xdr:rowOff>
    </xdr:from>
    <xdr:to>
      <xdr:col>4</xdr:col>
      <xdr:colOff>2390775</xdr:colOff>
      <xdr:row>360</xdr:row>
      <xdr:rowOff>142875</xdr:rowOff>
    </xdr:to>
    <xdr:pic>
      <xdr:nvPicPr>
        <xdr:cNvPr id="3" name="Picture 74"/>
        <xdr:cNvPicPr preferRelativeResize="1">
          <a:picLocks noChangeAspect="1"/>
        </xdr:cNvPicPr>
      </xdr:nvPicPr>
      <xdr:blipFill>
        <a:blip r:embed="rId3"/>
        <a:srcRect l="4650" t="6132" r="3256" b="6604"/>
        <a:stretch>
          <a:fillRect/>
        </a:stretch>
      </xdr:blipFill>
      <xdr:spPr>
        <a:xfrm>
          <a:off x="6010275" y="79790925"/>
          <a:ext cx="0" cy="2000250"/>
        </a:xfrm>
        <a:prstGeom prst="rect">
          <a:avLst/>
        </a:prstGeom>
        <a:noFill/>
        <a:ln w="1" cmpd="sng">
          <a:noFill/>
        </a:ln>
      </xdr:spPr>
    </xdr:pic>
    <xdr:clientData/>
  </xdr:twoCellAnchor>
  <xdr:twoCellAnchor>
    <xdr:from>
      <xdr:col>4</xdr:col>
      <xdr:colOff>3028950</xdr:colOff>
      <xdr:row>349</xdr:row>
      <xdr:rowOff>0</xdr:rowOff>
    </xdr:from>
    <xdr:to>
      <xdr:col>4</xdr:col>
      <xdr:colOff>5343525</xdr:colOff>
      <xdr:row>360</xdr:row>
      <xdr:rowOff>152400</xdr:rowOff>
    </xdr:to>
    <xdr:pic>
      <xdr:nvPicPr>
        <xdr:cNvPr id="4" name="Picture 75"/>
        <xdr:cNvPicPr preferRelativeResize="1">
          <a:picLocks noChangeAspect="1"/>
        </xdr:cNvPicPr>
      </xdr:nvPicPr>
      <xdr:blipFill>
        <a:blip r:embed="rId4"/>
        <a:stretch>
          <a:fillRect/>
        </a:stretch>
      </xdr:blipFill>
      <xdr:spPr>
        <a:xfrm>
          <a:off x="6010275" y="79867125"/>
          <a:ext cx="0" cy="1933575"/>
        </a:xfrm>
        <a:prstGeom prst="rect">
          <a:avLst/>
        </a:prstGeom>
        <a:noFill/>
        <a:ln w="1" cmpd="sng">
          <a:noFill/>
        </a:ln>
      </xdr:spPr>
    </xdr:pic>
    <xdr:clientData/>
  </xdr:twoCellAnchor>
  <xdr:twoCellAnchor>
    <xdr:from>
      <xdr:col>4</xdr:col>
      <xdr:colOff>85725</xdr:colOff>
      <xdr:row>365</xdr:row>
      <xdr:rowOff>47625</xdr:rowOff>
    </xdr:from>
    <xdr:to>
      <xdr:col>4</xdr:col>
      <xdr:colOff>2638425</xdr:colOff>
      <xdr:row>377</xdr:row>
      <xdr:rowOff>19050</xdr:rowOff>
    </xdr:to>
    <xdr:pic>
      <xdr:nvPicPr>
        <xdr:cNvPr id="5" name="Picture 76"/>
        <xdr:cNvPicPr preferRelativeResize="1">
          <a:picLocks noChangeAspect="1"/>
        </xdr:cNvPicPr>
      </xdr:nvPicPr>
      <xdr:blipFill>
        <a:blip r:embed="rId5"/>
        <a:srcRect l="2592" t="5670" b="7215"/>
        <a:stretch>
          <a:fillRect/>
        </a:stretch>
      </xdr:blipFill>
      <xdr:spPr>
        <a:xfrm>
          <a:off x="6010275" y="82524600"/>
          <a:ext cx="0" cy="1914525"/>
        </a:xfrm>
        <a:prstGeom prst="rect">
          <a:avLst/>
        </a:prstGeom>
        <a:noFill/>
        <a:ln w="1" cmpd="sng">
          <a:noFill/>
        </a:ln>
      </xdr:spPr>
    </xdr:pic>
    <xdr:clientData/>
  </xdr:twoCellAnchor>
  <xdr:twoCellAnchor>
    <xdr:from>
      <xdr:col>4</xdr:col>
      <xdr:colOff>2790825</xdr:colOff>
      <xdr:row>365</xdr:row>
      <xdr:rowOff>76200</xdr:rowOff>
    </xdr:from>
    <xdr:to>
      <xdr:col>4</xdr:col>
      <xdr:colOff>5057775</xdr:colOff>
      <xdr:row>377</xdr:row>
      <xdr:rowOff>47625</xdr:rowOff>
    </xdr:to>
    <xdr:pic>
      <xdr:nvPicPr>
        <xdr:cNvPr id="6" name="Picture 77"/>
        <xdr:cNvPicPr preferRelativeResize="1">
          <a:picLocks noChangeAspect="1"/>
        </xdr:cNvPicPr>
      </xdr:nvPicPr>
      <xdr:blipFill>
        <a:blip r:embed="rId6"/>
        <a:stretch>
          <a:fillRect/>
        </a:stretch>
      </xdr:blipFill>
      <xdr:spPr>
        <a:xfrm>
          <a:off x="6010275" y="82553175"/>
          <a:ext cx="0" cy="1914525"/>
        </a:xfrm>
        <a:prstGeom prst="rect">
          <a:avLst/>
        </a:prstGeom>
        <a:noFill/>
        <a:ln w="1" cmpd="sng">
          <a:noFill/>
        </a:ln>
      </xdr:spPr>
    </xdr:pic>
    <xdr:clientData/>
  </xdr:twoCellAnchor>
  <xdr:twoCellAnchor>
    <xdr:from>
      <xdr:col>4</xdr:col>
      <xdr:colOff>2085975</xdr:colOff>
      <xdr:row>300</xdr:row>
      <xdr:rowOff>19050</xdr:rowOff>
    </xdr:from>
    <xdr:to>
      <xdr:col>4</xdr:col>
      <xdr:colOff>3486150</xdr:colOff>
      <xdr:row>306</xdr:row>
      <xdr:rowOff>152400</xdr:rowOff>
    </xdr:to>
    <xdr:pic>
      <xdr:nvPicPr>
        <xdr:cNvPr id="7" name="Picture 90"/>
        <xdr:cNvPicPr preferRelativeResize="1">
          <a:picLocks noChangeAspect="1"/>
        </xdr:cNvPicPr>
      </xdr:nvPicPr>
      <xdr:blipFill>
        <a:blip r:embed="rId7"/>
        <a:srcRect l="19737" t="15043" r="18420" b="19468"/>
        <a:stretch>
          <a:fillRect/>
        </a:stretch>
      </xdr:blipFill>
      <xdr:spPr>
        <a:xfrm>
          <a:off x="6010275" y="67532250"/>
          <a:ext cx="0" cy="1104900"/>
        </a:xfrm>
        <a:prstGeom prst="rect">
          <a:avLst/>
        </a:prstGeom>
        <a:noFill/>
        <a:ln w="1" cmpd="sng">
          <a:noFill/>
        </a:ln>
      </xdr:spPr>
    </xdr:pic>
    <xdr:clientData/>
  </xdr:twoCellAnchor>
  <xdr:twoCellAnchor>
    <xdr:from>
      <xdr:col>4</xdr:col>
      <xdr:colOff>2009775</xdr:colOff>
      <xdr:row>291</xdr:row>
      <xdr:rowOff>66675</xdr:rowOff>
    </xdr:from>
    <xdr:to>
      <xdr:col>4</xdr:col>
      <xdr:colOff>3629025</xdr:colOff>
      <xdr:row>299</xdr:row>
      <xdr:rowOff>0</xdr:rowOff>
    </xdr:to>
    <xdr:pic>
      <xdr:nvPicPr>
        <xdr:cNvPr id="8" name="Picture 93"/>
        <xdr:cNvPicPr preferRelativeResize="1">
          <a:picLocks noChangeAspect="1"/>
        </xdr:cNvPicPr>
      </xdr:nvPicPr>
      <xdr:blipFill>
        <a:blip r:embed="rId8"/>
        <a:srcRect l="15583" t="19741" r="10823" b="23605"/>
        <a:stretch>
          <a:fillRect/>
        </a:stretch>
      </xdr:blipFill>
      <xdr:spPr>
        <a:xfrm>
          <a:off x="6010275" y="66122550"/>
          <a:ext cx="0" cy="1228725"/>
        </a:xfrm>
        <a:prstGeom prst="rect">
          <a:avLst/>
        </a:prstGeom>
        <a:noFill/>
        <a:ln w="1" cmpd="sng">
          <a:noFill/>
        </a:ln>
      </xdr:spPr>
    </xdr:pic>
    <xdr:clientData/>
  </xdr:twoCellAnchor>
  <xdr:twoCellAnchor>
    <xdr:from>
      <xdr:col>4</xdr:col>
      <xdr:colOff>228600</xdr:colOff>
      <xdr:row>24</xdr:row>
      <xdr:rowOff>76200</xdr:rowOff>
    </xdr:from>
    <xdr:to>
      <xdr:col>4</xdr:col>
      <xdr:colOff>4943475</xdr:colOff>
      <xdr:row>24</xdr:row>
      <xdr:rowOff>161925</xdr:rowOff>
    </xdr:to>
    <xdr:grpSp>
      <xdr:nvGrpSpPr>
        <xdr:cNvPr id="9" name="Gruppieren 9"/>
        <xdr:cNvGrpSpPr>
          <a:grpSpLocks/>
        </xdr:cNvGrpSpPr>
      </xdr:nvGrpSpPr>
      <xdr:grpSpPr>
        <a:xfrm>
          <a:off x="6010275" y="5286375"/>
          <a:ext cx="0" cy="85725"/>
          <a:chOff x="803763" y="3289056"/>
          <a:chExt cx="4714875" cy="1411898"/>
        </a:xfrm>
        <a:solidFill>
          <a:srgbClr val="FFFFFF"/>
        </a:solidFill>
      </xdr:grpSpPr>
      <xdr:pic>
        <xdr:nvPicPr>
          <xdr:cNvPr id="10" name="Grafik 1"/>
          <xdr:cNvPicPr preferRelativeResize="1">
            <a:picLocks noChangeAspect="1"/>
          </xdr:cNvPicPr>
        </xdr:nvPicPr>
        <xdr:blipFill>
          <a:blip r:embed="rId9"/>
          <a:stretch>
            <a:fillRect/>
          </a:stretch>
        </xdr:blipFill>
        <xdr:spPr>
          <a:xfrm>
            <a:off x="803763" y="3724274"/>
            <a:ext cx="4714875" cy="976680"/>
          </a:xfrm>
          <a:prstGeom prst="rect">
            <a:avLst/>
          </a:prstGeom>
          <a:noFill/>
          <a:ln w="9525" cmpd="sng">
            <a:noFill/>
          </a:ln>
        </xdr:spPr>
      </xdr:pic>
      <xdr:sp>
        <xdr:nvSpPr>
          <xdr:cNvPr id="11" name="Ellipse 84"/>
          <xdr:cNvSpPr>
            <a:spLocks/>
          </xdr:cNvSpPr>
        </xdr:nvSpPr>
        <xdr:spPr>
          <a:xfrm>
            <a:off x="6010164" y="5262889"/>
            <a:ext cx="0" cy="313794"/>
          </a:xfrm>
          <a:prstGeom prst="ellipse">
            <a:avLst/>
          </a:prstGeom>
          <a:solidFill>
            <a:srgbClr val="FF0000"/>
          </a:solidFill>
          <a:ln w="9525" cmpd="sng">
            <a:solidFill>
              <a:srgbClr val="FF0000"/>
            </a:solidFill>
            <a:headEnd type="none"/>
            <a:tailEnd type="none"/>
          </a:ln>
        </xdr:spPr>
        <xdr:txBody>
          <a:bodyPr vertOverflow="clip" wrap="square" lIns="18288" tIns="0" rIns="0" bIns="0" anchor="ctr"/>
          <a:p>
            <a:pPr algn="l">
              <a:defRPr/>
            </a:pPr>
            <a:r>
              <a:rPr lang="en-US" cap="none" sz="2400" b="0" i="0" u="none" baseline="0">
                <a:solidFill>
                  <a:srgbClr val="000000"/>
                </a:solidFill>
              </a:rPr>
              <a:t>1</a:t>
            </a:r>
          </a:p>
        </xdr:txBody>
      </xdr:sp>
      <xdr:sp>
        <xdr:nvSpPr>
          <xdr:cNvPr id="12" name="Gerade Verbindung mit Pfeil 8"/>
          <xdr:cNvSpPr>
            <a:spLocks/>
          </xdr:cNvSpPr>
        </xdr:nvSpPr>
        <xdr:spPr>
          <a:xfrm flipH="1">
            <a:off x="3966265" y="3572495"/>
            <a:ext cx="523351" cy="644884"/>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Ellipse 86"/>
          <xdr:cNvSpPr>
            <a:spLocks/>
          </xdr:cNvSpPr>
        </xdr:nvSpPr>
        <xdr:spPr>
          <a:xfrm>
            <a:off x="6010164" y="5262889"/>
            <a:ext cx="0" cy="313794"/>
          </a:xfrm>
          <a:prstGeom prst="ellipse">
            <a:avLst/>
          </a:prstGeom>
          <a:solidFill>
            <a:srgbClr val="FF0000"/>
          </a:solidFill>
          <a:ln w="9525" cmpd="sng">
            <a:solidFill>
              <a:srgbClr val="FF0000"/>
            </a:solidFill>
            <a:headEnd type="none"/>
            <a:tailEnd type="none"/>
          </a:ln>
        </xdr:spPr>
        <xdr:txBody>
          <a:bodyPr vertOverflow="clip" wrap="square" lIns="18288" tIns="0" rIns="0" bIns="0" anchor="ctr"/>
          <a:p>
            <a:pPr algn="l">
              <a:defRPr/>
            </a:pPr>
            <a:r>
              <a:rPr lang="en-US" cap="none" sz="2400" b="0" i="0" u="none" baseline="0">
                <a:solidFill>
                  <a:srgbClr val="000000"/>
                </a:solidFill>
              </a:rPr>
              <a:t>2</a:t>
            </a:r>
          </a:p>
        </xdr:txBody>
      </xdr:sp>
      <xdr:sp>
        <xdr:nvSpPr>
          <xdr:cNvPr id="14" name="Gerade Verbindung mit Pfeil 8"/>
          <xdr:cNvSpPr>
            <a:spLocks/>
          </xdr:cNvSpPr>
        </xdr:nvSpPr>
        <xdr:spPr>
          <a:xfrm flipH="1">
            <a:off x="4470757" y="3591555"/>
            <a:ext cx="523351" cy="910674"/>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4</xdr:col>
      <xdr:colOff>142875</xdr:colOff>
      <xdr:row>58</xdr:row>
      <xdr:rowOff>0</xdr:rowOff>
    </xdr:from>
    <xdr:to>
      <xdr:col>4</xdr:col>
      <xdr:colOff>4114800</xdr:colOff>
      <xdr:row>58</xdr:row>
      <xdr:rowOff>0</xdr:rowOff>
    </xdr:to>
    <xdr:grpSp>
      <xdr:nvGrpSpPr>
        <xdr:cNvPr id="15" name="Gruppieren 8"/>
        <xdr:cNvGrpSpPr>
          <a:grpSpLocks/>
        </xdr:cNvGrpSpPr>
      </xdr:nvGrpSpPr>
      <xdr:grpSpPr>
        <a:xfrm>
          <a:off x="6010275" y="13163550"/>
          <a:ext cx="0" cy="0"/>
          <a:chOff x="0" y="9700847"/>
          <a:chExt cx="4242289" cy="2834590"/>
        </a:xfrm>
        <a:solidFill>
          <a:srgbClr val="FFFFFF"/>
        </a:solidFill>
      </xdr:grpSpPr>
      <xdr:pic>
        <xdr:nvPicPr>
          <xdr:cNvPr id="16" name="Grafik 3"/>
          <xdr:cNvPicPr preferRelativeResize="1">
            <a:picLocks noChangeAspect="1"/>
          </xdr:cNvPicPr>
        </xdr:nvPicPr>
        <xdr:blipFill>
          <a:blip r:embed="rId10"/>
          <a:stretch>
            <a:fillRect/>
          </a:stretch>
        </xdr:blipFill>
        <xdr:spPr>
          <a:xfrm>
            <a:off x="0" y="9700847"/>
            <a:ext cx="4242289" cy="2834590"/>
          </a:xfrm>
          <a:prstGeom prst="rect">
            <a:avLst/>
          </a:prstGeom>
          <a:noFill/>
          <a:ln w="9525" cmpd="sng">
            <a:noFill/>
          </a:ln>
        </xdr:spPr>
      </xdr:pic>
      <xdr:sp>
        <xdr:nvSpPr>
          <xdr:cNvPr id="17" name="Ellipse 89"/>
          <xdr:cNvSpPr>
            <a:spLocks/>
          </xdr:cNvSpPr>
        </xdr:nvSpPr>
        <xdr:spPr>
          <a:xfrm>
            <a:off x="6010263" y="13163299"/>
            <a:ext cx="0" cy="0"/>
          </a:xfrm>
          <a:prstGeom prst="ellipse">
            <a:avLst/>
          </a:prstGeom>
          <a:solidFill>
            <a:srgbClr val="FF0000"/>
          </a:solidFill>
          <a:ln w="9525" cmpd="sng">
            <a:solidFill>
              <a:srgbClr val="FF0000"/>
            </a:solidFill>
            <a:headEnd type="none"/>
            <a:tailEnd type="none"/>
          </a:ln>
        </xdr:spPr>
        <xdr:txBody>
          <a:bodyPr vertOverflow="clip" wrap="square" lIns="18288" tIns="0" rIns="0" bIns="0" anchor="ctr"/>
          <a:p>
            <a:pPr algn="l">
              <a:defRPr/>
            </a:pPr>
            <a:r>
              <a:rPr lang="en-US" cap="none" sz="2400" b="0" i="0" u="none" baseline="0">
                <a:solidFill>
                  <a:srgbClr val="000000"/>
                </a:solidFill>
              </a:rPr>
              <a:t>1</a:t>
            </a:r>
          </a:p>
        </xdr:txBody>
      </xdr:sp>
      <xdr:sp>
        <xdr:nvSpPr>
          <xdr:cNvPr id="18" name="Ellipse 90"/>
          <xdr:cNvSpPr>
            <a:spLocks/>
          </xdr:cNvSpPr>
        </xdr:nvSpPr>
        <xdr:spPr>
          <a:xfrm>
            <a:off x="6010263" y="13163299"/>
            <a:ext cx="0" cy="0"/>
          </a:xfrm>
          <a:prstGeom prst="ellipse">
            <a:avLst/>
          </a:prstGeom>
          <a:solidFill>
            <a:srgbClr val="FF0000"/>
          </a:solidFill>
          <a:ln w="9525" cmpd="sng">
            <a:solidFill>
              <a:srgbClr val="FF0000"/>
            </a:solidFill>
            <a:headEnd type="none"/>
            <a:tailEnd type="none"/>
          </a:ln>
        </xdr:spPr>
        <xdr:txBody>
          <a:bodyPr vertOverflow="clip" wrap="square" lIns="18288" tIns="0" rIns="0" bIns="0" anchor="ctr"/>
          <a:p>
            <a:pPr algn="l">
              <a:defRPr/>
            </a:pPr>
            <a:r>
              <a:rPr lang="en-US" cap="none" sz="2400" b="0" i="0" u="none" baseline="0">
                <a:solidFill>
                  <a:srgbClr val="000000"/>
                </a:solidFill>
              </a:rPr>
              <a:t>2</a:t>
            </a:r>
          </a:p>
        </xdr:txBody>
      </xdr:sp>
      <xdr:sp>
        <xdr:nvSpPr>
          <xdr:cNvPr id="19" name="Gerade Verbindung mit Pfeil 5"/>
          <xdr:cNvSpPr>
            <a:spLocks/>
          </xdr:cNvSpPr>
        </xdr:nvSpPr>
        <xdr:spPr>
          <a:xfrm flipH="1">
            <a:off x="190903" y="11232234"/>
            <a:ext cx="571648" cy="564083"/>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Gerade Verbindung mit Pfeil 8"/>
          <xdr:cNvSpPr>
            <a:spLocks/>
          </xdr:cNvSpPr>
        </xdr:nvSpPr>
        <xdr:spPr>
          <a:xfrm flipH="1">
            <a:off x="176055" y="11215935"/>
            <a:ext cx="1121025" cy="1141631"/>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Gerade Verbindung mit Pfeil 8"/>
          <xdr:cNvSpPr>
            <a:spLocks/>
          </xdr:cNvSpPr>
        </xdr:nvSpPr>
        <xdr:spPr>
          <a:xfrm>
            <a:off x="2865666" y="10556893"/>
            <a:ext cx="754067" cy="49251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Ellipse 94"/>
          <xdr:cNvSpPr>
            <a:spLocks/>
          </xdr:cNvSpPr>
        </xdr:nvSpPr>
        <xdr:spPr>
          <a:xfrm>
            <a:off x="6010263" y="13163299"/>
            <a:ext cx="0" cy="0"/>
          </a:xfrm>
          <a:prstGeom prst="ellipse">
            <a:avLst/>
          </a:prstGeom>
          <a:solidFill>
            <a:srgbClr val="FF0000"/>
          </a:solidFill>
          <a:ln w="9525" cmpd="sng">
            <a:solidFill>
              <a:srgbClr val="FF0000"/>
            </a:solidFill>
            <a:headEnd type="none"/>
            <a:tailEnd type="none"/>
          </a:ln>
        </xdr:spPr>
        <xdr:txBody>
          <a:bodyPr vertOverflow="clip" wrap="square" lIns="18288" tIns="0" rIns="0" bIns="0" anchor="ctr"/>
          <a:p>
            <a:pPr algn="l">
              <a:defRPr/>
            </a:pPr>
            <a:r>
              <a:rPr lang="en-US" cap="none" sz="1800" b="0" i="0" u="none" baseline="0">
                <a:solidFill>
                  <a:srgbClr val="000000"/>
                </a:solidFill>
              </a:rPr>
              <a:t>3a</a:t>
            </a:r>
          </a:p>
        </xdr:txBody>
      </xdr:sp>
      <xdr:sp>
        <xdr:nvSpPr>
          <xdr:cNvPr id="23" name="Gerade Verbindung mit Pfeil 8"/>
          <xdr:cNvSpPr>
            <a:spLocks/>
          </xdr:cNvSpPr>
        </xdr:nvSpPr>
        <xdr:spPr>
          <a:xfrm>
            <a:off x="2621735" y="11060742"/>
            <a:ext cx="990574" cy="200547"/>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Ellipse 97"/>
          <xdr:cNvSpPr>
            <a:spLocks/>
          </xdr:cNvSpPr>
        </xdr:nvSpPr>
        <xdr:spPr>
          <a:xfrm>
            <a:off x="6010263" y="13163299"/>
            <a:ext cx="0" cy="0"/>
          </a:xfrm>
          <a:prstGeom prst="ellipse">
            <a:avLst/>
          </a:prstGeom>
          <a:solidFill>
            <a:srgbClr val="FF0000"/>
          </a:solidFill>
          <a:ln w="9525" cmpd="sng">
            <a:solidFill>
              <a:srgbClr val="FF0000"/>
            </a:solidFill>
            <a:headEnd type="none"/>
            <a:tailEnd type="none"/>
          </a:ln>
        </xdr:spPr>
        <xdr:txBody>
          <a:bodyPr vertOverflow="clip" wrap="square" lIns="18288" tIns="0" rIns="0" bIns="0" anchor="ctr"/>
          <a:p>
            <a:pPr algn="l">
              <a:defRPr/>
            </a:pPr>
            <a:r>
              <a:rPr lang="en-US" cap="none" sz="1800" b="0" i="0" u="none" baseline="0">
                <a:solidFill>
                  <a:srgbClr val="000000"/>
                </a:solidFill>
              </a:rPr>
              <a:t>3b</a:t>
            </a:r>
          </a:p>
        </xdr:txBody>
      </xdr:sp>
    </xdr:grpSp>
    <xdr:clientData/>
  </xdr:twoCellAnchor>
  <xdr:twoCellAnchor>
    <xdr:from>
      <xdr:col>1</xdr:col>
      <xdr:colOff>323850</xdr:colOff>
      <xdr:row>331</xdr:row>
      <xdr:rowOff>104775</xdr:rowOff>
    </xdr:from>
    <xdr:to>
      <xdr:col>1</xdr:col>
      <xdr:colOff>2533650</xdr:colOff>
      <xdr:row>343</xdr:row>
      <xdr:rowOff>57150</xdr:rowOff>
    </xdr:to>
    <xdr:pic>
      <xdr:nvPicPr>
        <xdr:cNvPr id="25" name="Picture 72"/>
        <xdr:cNvPicPr preferRelativeResize="1">
          <a:picLocks noChangeAspect="1"/>
        </xdr:cNvPicPr>
      </xdr:nvPicPr>
      <xdr:blipFill>
        <a:blip r:embed="rId1"/>
        <a:stretch>
          <a:fillRect/>
        </a:stretch>
      </xdr:blipFill>
      <xdr:spPr>
        <a:xfrm>
          <a:off x="323850" y="77038200"/>
          <a:ext cx="2209800" cy="1895475"/>
        </a:xfrm>
        <a:prstGeom prst="rect">
          <a:avLst/>
        </a:prstGeom>
        <a:noFill/>
        <a:ln w="1" cmpd="sng">
          <a:noFill/>
        </a:ln>
      </xdr:spPr>
    </xdr:pic>
    <xdr:clientData/>
  </xdr:twoCellAnchor>
  <xdr:twoCellAnchor>
    <xdr:from>
      <xdr:col>1</xdr:col>
      <xdr:colOff>2781300</xdr:colOff>
      <xdr:row>331</xdr:row>
      <xdr:rowOff>104775</xdr:rowOff>
    </xdr:from>
    <xdr:to>
      <xdr:col>1</xdr:col>
      <xdr:colOff>5362575</xdr:colOff>
      <xdr:row>343</xdr:row>
      <xdr:rowOff>66675</xdr:rowOff>
    </xdr:to>
    <xdr:pic>
      <xdr:nvPicPr>
        <xdr:cNvPr id="26" name="Picture 73"/>
        <xdr:cNvPicPr preferRelativeResize="1">
          <a:picLocks noChangeAspect="1"/>
        </xdr:cNvPicPr>
      </xdr:nvPicPr>
      <xdr:blipFill>
        <a:blip r:embed="rId2"/>
        <a:srcRect l="4237" t="4571"/>
        <a:stretch>
          <a:fillRect/>
        </a:stretch>
      </xdr:blipFill>
      <xdr:spPr>
        <a:xfrm>
          <a:off x="2781300" y="77038200"/>
          <a:ext cx="2581275" cy="1905000"/>
        </a:xfrm>
        <a:prstGeom prst="rect">
          <a:avLst/>
        </a:prstGeom>
        <a:noFill/>
        <a:ln w="1" cmpd="sng">
          <a:noFill/>
        </a:ln>
      </xdr:spPr>
    </xdr:pic>
    <xdr:clientData/>
  </xdr:twoCellAnchor>
  <xdr:twoCellAnchor>
    <xdr:from>
      <xdr:col>1</xdr:col>
      <xdr:colOff>504825</xdr:colOff>
      <xdr:row>348</xdr:row>
      <xdr:rowOff>85725</xdr:rowOff>
    </xdr:from>
    <xdr:to>
      <xdr:col>1</xdr:col>
      <xdr:colOff>2390775</xdr:colOff>
      <xdr:row>360</xdr:row>
      <xdr:rowOff>142875</xdr:rowOff>
    </xdr:to>
    <xdr:pic>
      <xdr:nvPicPr>
        <xdr:cNvPr id="27" name="Picture 74"/>
        <xdr:cNvPicPr preferRelativeResize="1">
          <a:picLocks noChangeAspect="1"/>
        </xdr:cNvPicPr>
      </xdr:nvPicPr>
      <xdr:blipFill>
        <a:blip r:embed="rId3"/>
        <a:srcRect l="4650" t="6132" r="3256" b="6604"/>
        <a:stretch>
          <a:fillRect/>
        </a:stretch>
      </xdr:blipFill>
      <xdr:spPr>
        <a:xfrm>
          <a:off x="504825" y="79790925"/>
          <a:ext cx="1885950" cy="2000250"/>
        </a:xfrm>
        <a:prstGeom prst="rect">
          <a:avLst/>
        </a:prstGeom>
        <a:noFill/>
        <a:ln w="1" cmpd="sng">
          <a:noFill/>
        </a:ln>
      </xdr:spPr>
    </xdr:pic>
    <xdr:clientData/>
  </xdr:twoCellAnchor>
  <xdr:twoCellAnchor>
    <xdr:from>
      <xdr:col>1</xdr:col>
      <xdr:colOff>3028950</xdr:colOff>
      <xdr:row>349</xdr:row>
      <xdr:rowOff>0</xdr:rowOff>
    </xdr:from>
    <xdr:to>
      <xdr:col>1</xdr:col>
      <xdr:colOff>5343525</xdr:colOff>
      <xdr:row>360</xdr:row>
      <xdr:rowOff>152400</xdr:rowOff>
    </xdr:to>
    <xdr:pic>
      <xdr:nvPicPr>
        <xdr:cNvPr id="28" name="Picture 75"/>
        <xdr:cNvPicPr preferRelativeResize="1">
          <a:picLocks noChangeAspect="1"/>
        </xdr:cNvPicPr>
      </xdr:nvPicPr>
      <xdr:blipFill>
        <a:blip r:embed="rId4"/>
        <a:stretch>
          <a:fillRect/>
        </a:stretch>
      </xdr:blipFill>
      <xdr:spPr>
        <a:xfrm>
          <a:off x="3028950" y="79867125"/>
          <a:ext cx="2314575" cy="1933575"/>
        </a:xfrm>
        <a:prstGeom prst="rect">
          <a:avLst/>
        </a:prstGeom>
        <a:noFill/>
        <a:ln w="1" cmpd="sng">
          <a:noFill/>
        </a:ln>
      </xdr:spPr>
    </xdr:pic>
    <xdr:clientData/>
  </xdr:twoCellAnchor>
  <xdr:twoCellAnchor>
    <xdr:from>
      <xdr:col>1</xdr:col>
      <xdr:colOff>85725</xdr:colOff>
      <xdr:row>365</xdr:row>
      <xdr:rowOff>47625</xdr:rowOff>
    </xdr:from>
    <xdr:to>
      <xdr:col>1</xdr:col>
      <xdr:colOff>2638425</xdr:colOff>
      <xdr:row>377</xdr:row>
      <xdr:rowOff>19050</xdr:rowOff>
    </xdr:to>
    <xdr:pic>
      <xdr:nvPicPr>
        <xdr:cNvPr id="29" name="Picture 76"/>
        <xdr:cNvPicPr preferRelativeResize="1">
          <a:picLocks noChangeAspect="1"/>
        </xdr:cNvPicPr>
      </xdr:nvPicPr>
      <xdr:blipFill>
        <a:blip r:embed="rId5"/>
        <a:srcRect l="2592" t="5670" b="7215"/>
        <a:stretch>
          <a:fillRect/>
        </a:stretch>
      </xdr:blipFill>
      <xdr:spPr>
        <a:xfrm>
          <a:off x="85725" y="82524600"/>
          <a:ext cx="2552700" cy="1914525"/>
        </a:xfrm>
        <a:prstGeom prst="rect">
          <a:avLst/>
        </a:prstGeom>
        <a:noFill/>
        <a:ln w="1" cmpd="sng">
          <a:noFill/>
        </a:ln>
      </xdr:spPr>
    </xdr:pic>
    <xdr:clientData/>
  </xdr:twoCellAnchor>
  <xdr:twoCellAnchor>
    <xdr:from>
      <xdr:col>1</xdr:col>
      <xdr:colOff>2790825</xdr:colOff>
      <xdr:row>365</xdr:row>
      <xdr:rowOff>76200</xdr:rowOff>
    </xdr:from>
    <xdr:to>
      <xdr:col>1</xdr:col>
      <xdr:colOff>5057775</xdr:colOff>
      <xdr:row>377</xdr:row>
      <xdr:rowOff>47625</xdr:rowOff>
    </xdr:to>
    <xdr:pic>
      <xdr:nvPicPr>
        <xdr:cNvPr id="30" name="Picture 77"/>
        <xdr:cNvPicPr preferRelativeResize="1">
          <a:picLocks noChangeAspect="1"/>
        </xdr:cNvPicPr>
      </xdr:nvPicPr>
      <xdr:blipFill>
        <a:blip r:embed="rId6"/>
        <a:stretch>
          <a:fillRect/>
        </a:stretch>
      </xdr:blipFill>
      <xdr:spPr>
        <a:xfrm>
          <a:off x="2790825" y="82553175"/>
          <a:ext cx="2266950" cy="1914525"/>
        </a:xfrm>
        <a:prstGeom prst="rect">
          <a:avLst/>
        </a:prstGeom>
        <a:noFill/>
        <a:ln w="1" cmpd="sng">
          <a:noFill/>
        </a:ln>
      </xdr:spPr>
    </xdr:pic>
    <xdr:clientData/>
  </xdr:twoCellAnchor>
  <xdr:twoCellAnchor>
    <xdr:from>
      <xdr:col>1</xdr:col>
      <xdr:colOff>1905000</xdr:colOff>
      <xdr:row>291</xdr:row>
      <xdr:rowOff>114300</xdr:rowOff>
    </xdr:from>
    <xdr:to>
      <xdr:col>1</xdr:col>
      <xdr:colOff>3562350</xdr:colOff>
      <xdr:row>297</xdr:row>
      <xdr:rowOff>142875</xdr:rowOff>
    </xdr:to>
    <xdr:pic>
      <xdr:nvPicPr>
        <xdr:cNvPr id="31" name="Picture 88"/>
        <xdr:cNvPicPr preferRelativeResize="1">
          <a:picLocks noChangeAspect="1"/>
        </xdr:cNvPicPr>
      </xdr:nvPicPr>
      <xdr:blipFill>
        <a:blip r:embed="rId11"/>
        <a:srcRect l="16923" t="22302" r="18461" b="23020"/>
        <a:stretch>
          <a:fillRect/>
        </a:stretch>
      </xdr:blipFill>
      <xdr:spPr>
        <a:xfrm>
          <a:off x="1905000" y="66170175"/>
          <a:ext cx="1657350" cy="1000125"/>
        </a:xfrm>
        <a:prstGeom prst="rect">
          <a:avLst/>
        </a:prstGeom>
        <a:noFill/>
        <a:ln w="1" cmpd="sng">
          <a:noFill/>
        </a:ln>
      </xdr:spPr>
    </xdr:pic>
    <xdr:clientData/>
  </xdr:twoCellAnchor>
  <xdr:twoCellAnchor>
    <xdr:from>
      <xdr:col>1</xdr:col>
      <xdr:colOff>4105275</xdr:colOff>
      <xdr:row>291</xdr:row>
      <xdr:rowOff>123825</xdr:rowOff>
    </xdr:from>
    <xdr:to>
      <xdr:col>1</xdr:col>
      <xdr:colOff>5410200</xdr:colOff>
      <xdr:row>298</xdr:row>
      <xdr:rowOff>133350</xdr:rowOff>
    </xdr:to>
    <xdr:pic>
      <xdr:nvPicPr>
        <xdr:cNvPr id="32" name="Picture 89"/>
        <xdr:cNvPicPr preferRelativeResize="1">
          <a:picLocks noChangeAspect="1"/>
        </xdr:cNvPicPr>
      </xdr:nvPicPr>
      <xdr:blipFill>
        <a:blip r:embed="rId12"/>
        <a:srcRect l="19255" t="10484" r="16148" b="16128"/>
        <a:stretch>
          <a:fillRect/>
        </a:stretch>
      </xdr:blipFill>
      <xdr:spPr>
        <a:xfrm>
          <a:off x="4105275" y="66179700"/>
          <a:ext cx="1304925" cy="1143000"/>
        </a:xfrm>
        <a:prstGeom prst="rect">
          <a:avLst/>
        </a:prstGeom>
        <a:noFill/>
        <a:ln w="1" cmpd="sng">
          <a:noFill/>
        </a:ln>
      </xdr:spPr>
    </xdr:pic>
    <xdr:clientData/>
  </xdr:twoCellAnchor>
  <xdr:twoCellAnchor>
    <xdr:from>
      <xdr:col>1</xdr:col>
      <xdr:colOff>123825</xdr:colOff>
      <xdr:row>300</xdr:row>
      <xdr:rowOff>66675</xdr:rowOff>
    </xdr:from>
    <xdr:to>
      <xdr:col>1</xdr:col>
      <xdr:colOff>1524000</xdr:colOff>
      <xdr:row>306</xdr:row>
      <xdr:rowOff>114300</xdr:rowOff>
    </xdr:to>
    <xdr:pic>
      <xdr:nvPicPr>
        <xdr:cNvPr id="33" name="Picture 90"/>
        <xdr:cNvPicPr preferRelativeResize="1">
          <a:picLocks noChangeAspect="1"/>
        </xdr:cNvPicPr>
      </xdr:nvPicPr>
      <xdr:blipFill>
        <a:blip r:embed="rId7"/>
        <a:srcRect l="19737" t="15043" r="18420" b="19468"/>
        <a:stretch>
          <a:fillRect/>
        </a:stretch>
      </xdr:blipFill>
      <xdr:spPr>
        <a:xfrm>
          <a:off x="123825" y="67579875"/>
          <a:ext cx="1400175" cy="1019175"/>
        </a:xfrm>
        <a:prstGeom prst="rect">
          <a:avLst/>
        </a:prstGeom>
        <a:noFill/>
        <a:ln w="1" cmpd="sng">
          <a:noFill/>
        </a:ln>
      </xdr:spPr>
    </xdr:pic>
    <xdr:clientData/>
  </xdr:twoCellAnchor>
  <xdr:twoCellAnchor>
    <xdr:from>
      <xdr:col>1</xdr:col>
      <xdr:colOff>2105025</xdr:colOff>
      <xdr:row>300</xdr:row>
      <xdr:rowOff>57150</xdr:rowOff>
    </xdr:from>
    <xdr:to>
      <xdr:col>1</xdr:col>
      <xdr:colOff>3533775</xdr:colOff>
      <xdr:row>306</xdr:row>
      <xdr:rowOff>28575</xdr:rowOff>
    </xdr:to>
    <xdr:pic>
      <xdr:nvPicPr>
        <xdr:cNvPr id="34" name="Picture 91"/>
        <xdr:cNvPicPr preferRelativeResize="1">
          <a:picLocks noChangeAspect="1"/>
        </xdr:cNvPicPr>
      </xdr:nvPicPr>
      <xdr:blipFill>
        <a:blip r:embed="rId13"/>
        <a:srcRect l="14448" t="21788" r="21673" b="14524"/>
        <a:stretch>
          <a:fillRect/>
        </a:stretch>
      </xdr:blipFill>
      <xdr:spPr>
        <a:xfrm>
          <a:off x="2105025" y="67570350"/>
          <a:ext cx="1428750" cy="942975"/>
        </a:xfrm>
        <a:prstGeom prst="rect">
          <a:avLst/>
        </a:prstGeom>
        <a:noFill/>
        <a:ln w="1" cmpd="sng">
          <a:noFill/>
        </a:ln>
      </xdr:spPr>
    </xdr:pic>
    <xdr:clientData/>
  </xdr:twoCellAnchor>
  <xdr:twoCellAnchor>
    <xdr:from>
      <xdr:col>1</xdr:col>
      <xdr:colOff>4162425</xdr:colOff>
      <xdr:row>300</xdr:row>
      <xdr:rowOff>47625</xdr:rowOff>
    </xdr:from>
    <xdr:to>
      <xdr:col>1</xdr:col>
      <xdr:colOff>5495925</xdr:colOff>
      <xdr:row>306</xdr:row>
      <xdr:rowOff>85725</xdr:rowOff>
    </xdr:to>
    <xdr:pic>
      <xdr:nvPicPr>
        <xdr:cNvPr id="35" name="Picture 92"/>
        <xdr:cNvPicPr preferRelativeResize="1">
          <a:picLocks noChangeAspect="1"/>
        </xdr:cNvPicPr>
      </xdr:nvPicPr>
      <xdr:blipFill>
        <a:blip r:embed="rId14"/>
        <a:srcRect l="16571" t="18078" r="18286" b="16384"/>
        <a:stretch>
          <a:fillRect/>
        </a:stretch>
      </xdr:blipFill>
      <xdr:spPr>
        <a:xfrm>
          <a:off x="4162425" y="67560825"/>
          <a:ext cx="1333500" cy="1009650"/>
        </a:xfrm>
        <a:prstGeom prst="rect">
          <a:avLst/>
        </a:prstGeom>
        <a:noFill/>
        <a:ln w="1" cmpd="sng">
          <a:noFill/>
        </a:ln>
      </xdr:spPr>
    </xdr:pic>
    <xdr:clientData/>
  </xdr:twoCellAnchor>
  <xdr:twoCellAnchor>
    <xdr:from>
      <xdr:col>1</xdr:col>
      <xdr:colOff>95250</xdr:colOff>
      <xdr:row>291</xdr:row>
      <xdr:rowOff>38100</xdr:rowOff>
    </xdr:from>
    <xdr:to>
      <xdr:col>1</xdr:col>
      <xdr:colOff>1714500</xdr:colOff>
      <xdr:row>298</xdr:row>
      <xdr:rowOff>161925</xdr:rowOff>
    </xdr:to>
    <xdr:pic>
      <xdr:nvPicPr>
        <xdr:cNvPr id="36" name="Picture 93"/>
        <xdr:cNvPicPr preferRelativeResize="1">
          <a:picLocks noChangeAspect="1"/>
        </xdr:cNvPicPr>
      </xdr:nvPicPr>
      <xdr:blipFill>
        <a:blip r:embed="rId8"/>
        <a:srcRect l="15583" t="19741" r="10823" b="23605"/>
        <a:stretch>
          <a:fillRect/>
        </a:stretch>
      </xdr:blipFill>
      <xdr:spPr>
        <a:xfrm>
          <a:off x="95250" y="66093975"/>
          <a:ext cx="1619250" cy="1257300"/>
        </a:xfrm>
        <a:prstGeom prst="rect">
          <a:avLst/>
        </a:prstGeom>
        <a:noFill/>
        <a:ln w="1" cmpd="sng">
          <a:noFill/>
        </a:ln>
      </xdr:spPr>
    </xdr:pic>
    <xdr:clientData/>
  </xdr:twoCellAnchor>
  <xdr:twoCellAnchor>
    <xdr:from>
      <xdr:col>1</xdr:col>
      <xdr:colOff>295275</xdr:colOff>
      <xdr:row>15</xdr:row>
      <xdr:rowOff>238125</xdr:rowOff>
    </xdr:from>
    <xdr:to>
      <xdr:col>1</xdr:col>
      <xdr:colOff>5400675</xdr:colOff>
      <xdr:row>24</xdr:row>
      <xdr:rowOff>85725</xdr:rowOff>
    </xdr:to>
    <xdr:grpSp>
      <xdr:nvGrpSpPr>
        <xdr:cNvPr id="37" name="Gruppieren 176"/>
        <xdr:cNvGrpSpPr>
          <a:grpSpLocks/>
        </xdr:cNvGrpSpPr>
      </xdr:nvGrpSpPr>
      <xdr:grpSpPr>
        <a:xfrm>
          <a:off x="295275" y="3829050"/>
          <a:ext cx="5105400" cy="1466850"/>
          <a:chOff x="803763" y="3289056"/>
          <a:chExt cx="4714875" cy="1411898"/>
        </a:xfrm>
        <a:solidFill>
          <a:srgbClr val="FFFFFF"/>
        </a:solidFill>
      </xdr:grpSpPr>
      <xdr:pic>
        <xdr:nvPicPr>
          <xdr:cNvPr id="38" name="Grafik 1"/>
          <xdr:cNvPicPr preferRelativeResize="1">
            <a:picLocks noChangeAspect="1"/>
          </xdr:cNvPicPr>
        </xdr:nvPicPr>
        <xdr:blipFill>
          <a:blip r:embed="rId9"/>
          <a:stretch>
            <a:fillRect/>
          </a:stretch>
        </xdr:blipFill>
        <xdr:spPr>
          <a:xfrm>
            <a:off x="803763" y="3724274"/>
            <a:ext cx="4714875" cy="976680"/>
          </a:xfrm>
          <a:prstGeom prst="rect">
            <a:avLst/>
          </a:prstGeom>
          <a:noFill/>
          <a:ln w="9525" cmpd="sng">
            <a:noFill/>
          </a:ln>
        </xdr:spPr>
      </xdr:pic>
      <xdr:sp>
        <xdr:nvSpPr>
          <xdr:cNvPr id="39" name="Ellipse 178"/>
          <xdr:cNvSpPr>
            <a:spLocks/>
          </xdr:cNvSpPr>
        </xdr:nvSpPr>
        <xdr:spPr>
          <a:xfrm>
            <a:off x="4401213" y="3289056"/>
            <a:ext cx="264033" cy="293322"/>
          </a:xfrm>
          <a:prstGeom prst="ellipse">
            <a:avLst/>
          </a:prstGeom>
          <a:solidFill>
            <a:srgbClr val="FF0000"/>
          </a:solidFill>
          <a:ln w="9525" cmpd="sng">
            <a:solidFill>
              <a:srgbClr val="FF0000"/>
            </a:solidFill>
            <a:headEnd type="none"/>
            <a:tailEnd type="none"/>
          </a:ln>
        </xdr:spPr>
        <xdr:txBody>
          <a:bodyPr vertOverflow="clip" wrap="square" lIns="18288" tIns="0" rIns="0" bIns="0" anchor="ctr"/>
          <a:p>
            <a:pPr algn="l">
              <a:defRPr/>
            </a:pPr>
            <a:r>
              <a:rPr lang="en-US" cap="none" sz="2400" b="0" i="0" u="none" baseline="0">
                <a:solidFill>
                  <a:srgbClr val="000000"/>
                </a:solidFill>
              </a:rPr>
              <a:t>1</a:t>
            </a:r>
          </a:p>
        </xdr:txBody>
      </xdr:sp>
      <xdr:sp>
        <xdr:nvSpPr>
          <xdr:cNvPr id="40" name="Gerade Verbindung mit Pfeil 8"/>
          <xdr:cNvSpPr>
            <a:spLocks/>
          </xdr:cNvSpPr>
        </xdr:nvSpPr>
        <xdr:spPr>
          <a:xfrm flipH="1">
            <a:off x="3966265" y="3572495"/>
            <a:ext cx="523351" cy="644884"/>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1" name="Ellipse 180"/>
          <xdr:cNvSpPr>
            <a:spLocks/>
          </xdr:cNvSpPr>
        </xdr:nvSpPr>
        <xdr:spPr>
          <a:xfrm>
            <a:off x="4867985" y="3298233"/>
            <a:ext cx="264033" cy="293322"/>
          </a:xfrm>
          <a:prstGeom prst="ellipse">
            <a:avLst/>
          </a:prstGeom>
          <a:solidFill>
            <a:srgbClr val="FF0000"/>
          </a:solidFill>
          <a:ln w="9525" cmpd="sng">
            <a:solidFill>
              <a:srgbClr val="FF0000"/>
            </a:solidFill>
            <a:headEnd type="none"/>
            <a:tailEnd type="none"/>
          </a:ln>
        </xdr:spPr>
        <xdr:txBody>
          <a:bodyPr vertOverflow="clip" wrap="square" lIns="18288" tIns="0" rIns="0" bIns="0" anchor="ctr"/>
          <a:p>
            <a:pPr algn="l">
              <a:defRPr/>
            </a:pPr>
            <a:r>
              <a:rPr lang="en-US" cap="none" sz="2400" b="0" i="0" u="none" baseline="0">
                <a:solidFill>
                  <a:srgbClr val="000000"/>
                </a:solidFill>
              </a:rPr>
              <a:t>2</a:t>
            </a:r>
          </a:p>
        </xdr:txBody>
      </xdr:sp>
      <xdr:sp>
        <xdr:nvSpPr>
          <xdr:cNvPr id="42" name="Gerade Verbindung mit Pfeil 8"/>
          <xdr:cNvSpPr>
            <a:spLocks/>
          </xdr:cNvSpPr>
        </xdr:nvSpPr>
        <xdr:spPr>
          <a:xfrm flipH="1">
            <a:off x="4470757" y="3591555"/>
            <a:ext cx="523351" cy="910674"/>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314325</xdr:colOff>
      <xdr:row>39</xdr:row>
      <xdr:rowOff>66675</xdr:rowOff>
    </xdr:from>
    <xdr:to>
      <xdr:col>1</xdr:col>
      <xdr:colOff>5172075</xdr:colOff>
      <xdr:row>57</xdr:row>
      <xdr:rowOff>66675</xdr:rowOff>
    </xdr:to>
    <xdr:grpSp>
      <xdr:nvGrpSpPr>
        <xdr:cNvPr id="43" name="Gruppieren 183"/>
        <xdr:cNvGrpSpPr>
          <a:grpSpLocks/>
        </xdr:cNvGrpSpPr>
      </xdr:nvGrpSpPr>
      <xdr:grpSpPr>
        <a:xfrm>
          <a:off x="314325" y="10153650"/>
          <a:ext cx="4857750" cy="2914650"/>
          <a:chOff x="0" y="9700847"/>
          <a:chExt cx="4242289" cy="2834590"/>
        </a:xfrm>
        <a:solidFill>
          <a:srgbClr val="FFFFFF"/>
        </a:solidFill>
      </xdr:grpSpPr>
      <xdr:pic>
        <xdr:nvPicPr>
          <xdr:cNvPr id="44" name="Grafik 184"/>
          <xdr:cNvPicPr preferRelativeResize="1">
            <a:picLocks noChangeAspect="1"/>
          </xdr:cNvPicPr>
        </xdr:nvPicPr>
        <xdr:blipFill>
          <a:blip r:embed="rId10"/>
          <a:stretch>
            <a:fillRect/>
          </a:stretch>
        </xdr:blipFill>
        <xdr:spPr>
          <a:xfrm>
            <a:off x="0" y="9700847"/>
            <a:ext cx="4242289" cy="2834590"/>
          </a:xfrm>
          <a:prstGeom prst="rect">
            <a:avLst/>
          </a:prstGeom>
          <a:noFill/>
          <a:ln w="9525" cmpd="sng">
            <a:noFill/>
          </a:ln>
        </xdr:spPr>
      </xdr:pic>
      <xdr:sp>
        <xdr:nvSpPr>
          <xdr:cNvPr id="45" name="Ellipse 185"/>
          <xdr:cNvSpPr>
            <a:spLocks/>
          </xdr:cNvSpPr>
        </xdr:nvSpPr>
        <xdr:spPr>
          <a:xfrm>
            <a:off x="1140115" y="10914052"/>
            <a:ext cx="299081" cy="314639"/>
          </a:xfrm>
          <a:prstGeom prst="ellipse">
            <a:avLst/>
          </a:prstGeom>
          <a:solidFill>
            <a:srgbClr val="FF0000"/>
          </a:solidFill>
          <a:ln w="9525" cmpd="sng">
            <a:solidFill>
              <a:srgbClr val="FF0000"/>
            </a:solidFill>
            <a:headEnd type="none"/>
            <a:tailEnd type="none"/>
          </a:ln>
        </xdr:spPr>
        <xdr:txBody>
          <a:bodyPr vertOverflow="clip" wrap="square" lIns="18288" tIns="0" rIns="0" bIns="0" anchor="ctr"/>
          <a:p>
            <a:pPr algn="l">
              <a:defRPr/>
            </a:pPr>
            <a:r>
              <a:rPr lang="en-US" cap="none" sz="2400" b="0" i="0" u="none" baseline="0">
                <a:solidFill>
                  <a:srgbClr val="000000"/>
                </a:solidFill>
              </a:rPr>
              <a:t>1</a:t>
            </a:r>
          </a:p>
        </xdr:txBody>
      </xdr:sp>
      <xdr:sp>
        <xdr:nvSpPr>
          <xdr:cNvPr id="46" name="Ellipse 186"/>
          <xdr:cNvSpPr>
            <a:spLocks/>
          </xdr:cNvSpPr>
        </xdr:nvSpPr>
        <xdr:spPr>
          <a:xfrm>
            <a:off x="632101" y="10904839"/>
            <a:ext cx="299081" cy="314639"/>
          </a:xfrm>
          <a:prstGeom prst="ellipse">
            <a:avLst/>
          </a:prstGeom>
          <a:solidFill>
            <a:srgbClr val="FF0000"/>
          </a:solidFill>
          <a:ln w="9525" cmpd="sng">
            <a:solidFill>
              <a:srgbClr val="FF0000"/>
            </a:solidFill>
            <a:headEnd type="none"/>
            <a:tailEnd type="none"/>
          </a:ln>
        </xdr:spPr>
        <xdr:txBody>
          <a:bodyPr vertOverflow="clip" wrap="square" lIns="18288" tIns="0" rIns="0" bIns="0" anchor="ctr"/>
          <a:p>
            <a:pPr algn="l">
              <a:defRPr/>
            </a:pPr>
            <a:r>
              <a:rPr lang="en-US" cap="none" sz="2400" b="0" i="0" u="none" baseline="0">
                <a:solidFill>
                  <a:srgbClr val="000000"/>
                </a:solidFill>
              </a:rPr>
              <a:t>2</a:t>
            </a:r>
          </a:p>
        </xdr:txBody>
      </xdr:sp>
      <xdr:sp>
        <xdr:nvSpPr>
          <xdr:cNvPr id="47" name="Gerade Verbindung mit Pfeil 5"/>
          <xdr:cNvSpPr>
            <a:spLocks/>
          </xdr:cNvSpPr>
        </xdr:nvSpPr>
        <xdr:spPr>
          <a:xfrm flipH="1">
            <a:off x="190903" y="11232234"/>
            <a:ext cx="571648" cy="564083"/>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8" name="Gerade Verbindung mit Pfeil 8"/>
          <xdr:cNvSpPr>
            <a:spLocks/>
          </xdr:cNvSpPr>
        </xdr:nvSpPr>
        <xdr:spPr>
          <a:xfrm flipH="1">
            <a:off x="176055" y="11215935"/>
            <a:ext cx="1121025" cy="1141631"/>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9" name="Gerade Verbindung mit Pfeil 8"/>
          <xdr:cNvSpPr>
            <a:spLocks/>
          </xdr:cNvSpPr>
        </xdr:nvSpPr>
        <xdr:spPr>
          <a:xfrm>
            <a:off x="2865666" y="10556893"/>
            <a:ext cx="754067" cy="49251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0" name="Ellipse 190"/>
          <xdr:cNvSpPr>
            <a:spLocks/>
          </xdr:cNvSpPr>
        </xdr:nvSpPr>
        <xdr:spPr>
          <a:xfrm>
            <a:off x="2528404" y="10376897"/>
            <a:ext cx="374382" cy="314639"/>
          </a:xfrm>
          <a:prstGeom prst="ellipse">
            <a:avLst/>
          </a:prstGeom>
          <a:solidFill>
            <a:srgbClr val="FF0000"/>
          </a:solidFill>
          <a:ln w="9525" cmpd="sng">
            <a:solidFill>
              <a:srgbClr val="FF0000"/>
            </a:solidFill>
            <a:headEnd type="none"/>
            <a:tailEnd type="none"/>
          </a:ln>
        </xdr:spPr>
        <xdr:txBody>
          <a:bodyPr vertOverflow="clip" wrap="square" lIns="18288" tIns="0" rIns="0" bIns="0" anchor="ctr"/>
          <a:p>
            <a:pPr algn="l">
              <a:defRPr/>
            </a:pPr>
            <a:r>
              <a:rPr lang="en-US" cap="none" sz="1800" b="0" i="0" u="none" baseline="0">
                <a:solidFill>
                  <a:srgbClr val="000000"/>
                </a:solidFill>
              </a:rPr>
              <a:t>3a</a:t>
            </a:r>
          </a:p>
        </xdr:txBody>
      </xdr:sp>
      <xdr:sp>
        <xdr:nvSpPr>
          <xdr:cNvPr id="51" name="Gerade Verbindung mit Pfeil 8"/>
          <xdr:cNvSpPr>
            <a:spLocks/>
          </xdr:cNvSpPr>
        </xdr:nvSpPr>
        <xdr:spPr>
          <a:xfrm>
            <a:off x="2621735" y="11060742"/>
            <a:ext cx="990574" cy="200547"/>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2" name="Ellipse 192"/>
          <xdr:cNvSpPr>
            <a:spLocks/>
          </xdr:cNvSpPr>
        </xdr:nvSpPr>
        <xdr:spPr>
          <a:xfrm>
            <a:off x="2229323" y="10886414"/>
            <a:ext cx="415744" cy="314639"/>
          </a:xfrm>
          <a:prstGeom prst="ellipse">
            <a:avLst/>
          </a:prstGeom>
          <a:solidFill>
            <a:srgbClr val="FF0000"/>
          </a:solidFill>
          <a:ln w="9525" cmpd="sng">
            <a:solidFill>
              <a:srgbClr val="FF0000"/>
            </a:solidFill>
            <a:headEnd type="none"/>
            <a:tailEnd type="none"/>
          </a:ln>
        </xdr:spPr>
        <xdr:txBody>
          <a:bodyPr vertOverflow="clip" wrap="square" lIns="18288" tIns="0" rIns="0" bIns="0" anchor="ctr"/>
          <a:p>
            <a:pPr algn="l">
              <a:defRPr/>
            </a:pPr>
            <a:r>
              <a:rPr lang="en-US" cap="none" sz="1800" b="0" i="0" u="none" baseline="0">
                <a:solidFill>
                  <a:srgbClr val="000000"/>
                </a:solidFill>
              </a:rPr>
              <a:t>3b</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879633\AppData\Local\Microsoft\Windows\Temporary%20Internet%20Files\Content.Outlook\XA6AUZQR\CIGRE_A3%2029_Survey_v06C%20-Definitions%20201306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M"/>
      <sheetName val="CB_GI"/>
      <sheetName val="CB_G_A"/>
      <sheetName val="CB_O_A"/>
      <sheetName val="CB_A_A"/>
      <sheetName val="DS_GI"/>
      <sheetName val="DS_A"/>
      <sheetName val="IT_GI"/>
      <sheetName val="IT_A"/>
      <sheetName val="CAP_A"/>
      <sheetName val="PI_A"/>
      <sheetName val="SA_A"/>
      <sheetName val="DEV"/>
      <sheetName val="Def"/>
      <sheetName val="CIGRE_A3 29_Survey_v06C -Defini"/>
    </sheetNames>
    <definedNames>
      <definedName name="goto_utility_info"/>
      <definedName name="retrun_"/>
    </definedNames>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2">
    <tabColor rgb="FFC00000"/>
    <pageSetUpPr fitToPage="1"/>
  </sheetPr>
  <dimension ref="A1:AE255"/>
  <sheetViews>
    <sheetView showGridLines="0" showRowColHeaders="0" tabSelected="1" zoomScalePageLayoutView="0" workbookViewId="0" topLeftCell="A1">
      <selection activeCell="E14" sqref="E14:G14"/>
    </sheetView>
  </sheetViews>
  <sheetFormatPr defaultColWidth="9.140625" defaultRowHeight="12.75"/>
  <cols>
    <col min="1" max="1" width="4.421875" style="6" customWidth="1"/>
    <col min="2" max="2" width="24.8515625" style="1" customWidth="1"/>
    <col min="3" max="3" width="19.421875" style="6" customWidth="1"/>
    <col min="4" max="4" width="19.7109375" style="6" customWidth="1"/>
    <col min="5" max="5" width="20.7109375" style="6" customWidth="1"/>
    <col min="6" max="7" width="19.28125" style="6" customWidth="1"/>
    <col min="8" max="8" width="0.85546875" style="6" hidden="1" customWidth="1"/>
    <col min="9" max="9" width="6.28125" style="6" customWidth="1"/>
    <col min="10" max="10" width="10.57421875" style="6" customWidth="1"/>
    <col min="11" max="11" width="11.421875" style="1" hidden="1" customWidth="1"/>
    <col min="12" max="12" width="11.421875" style="36" hidden="1" customWidth="1"/>
    <col min="13" max="13" width="24.140625" style="1" hidden="1" customWidth="1"/>
    <col min="14" max="14" width="20.7109375" style="1" hidden="1" customWidth="1"/>
    <col min="15" max="15" width="37.28125" style="9" hidden="1" customWidth="1"/>
    <col min="16" max="16" width="34.7109375" style="9" hidden="1" customWidth="1"/>
    <col min="17" max="17" width="23.00390625" style="9" hidden="1" customWidth="1"/>
    <col min="18" max="18" width="25.7109375" style="9" hidden="1" customWidth="1"/>
    <col min="19" max="19" width="25.7109375" style="20" hidden="1" customWidth="1"/>
    <col min="20" max="20" width="25.7109375" style="50" hidden="1" customWidth="1"/>
    <col min="21" max="21" width="24.421875" style="9" hidden="1" customWidth="1"/>
    <col min="22" max="22" width="25.7109375" style="1" hidden="1" customWidth="1"/>
    <col min="23" max="23" width="20.28125" style="50" hidden="1" customWidth="1"/>
    <col min="24" max="27" width="11.421875" style="38" hidden="1" customWidth="1"/>
    <col min="28" max="28" width="52.28125" style="1" hidden="1" customWidth="1"/>
    <col min="29" max="30" width="13.8515625" style="1" hidden="1" customWidth="1"/>
    <col min="31" max="31" width="20.8515625" style="1" hidden="1" customWidth="1"/>
    <col min="32" max="32" width="11.421875" style="1" customWidth="1"/>
    <col min="33" max="33" width="11.421875" style="6" customWidth="1"/>
    <col min="34" max="40" width="9.140625" style="6" customWidth="1"/>
    <col min="41" max="52" width="11.421875" style="6" customWidth="1"/>
    <col min="53" max="16384" width="9.140625" style="6" customWidth="1"/>
  </cols>
  <sheetData>
    <row r="1" spans="1:31" ht="26.25" customHeight="1">
      <c r="A1" s="1"/>
      <c r="C1" s="2"/>
      <c r="D1" s="2"/>
      <c r="E1" s="3" t="str">
        <f ca="1">OFFSET(O1,0,MM!$L$5-1)</f>
        <v>CIGRE WG A3.29  - Ageing of High Voltage Equipment </v>
      </c>
      <c r="F1" s="4"/>
      <c r="G1" s="4"/>
      <c r="H1" s="5"/>
      <c r="I1" s="5"/>
      <c r="J1" s="1"/>
      <c r="K1" s="1" t="b">
        <f>NOT(OR(K5:K36))</f>
        <v>0</v>
      </c>
      <c r="L1" s="36" t="s">
        <v>769</v>
      </c>
      <c r="M1" s="1" t="s">
        <v>162</v>
      </c>
      <c r="O1" s="9" t="s">
        <v>508</v>
      </c>
      <c r="P1" s="20" t="s">
        <v>1271</v>
      </c>
      <c r="Q1" s="9" t="s">
        <v>980</v>
      </c>
      <c r="R1" s="9" t="s">
        <v>1083</v>
      </c>
      <c r="S1" s="20" t="s">
        <v>1061</v>
      </c>
      <c r="T1" s="9" t="s">
        <v>373</v>
      </c>
      <c r="U1" s="9" t="s">
        <v>373</v>
      </c>
      <c r="V1" s="1" t="s">
        <v>373</v>
      </c>
      <c r="W1" s="9" t="s">
        <v>1126</v>
      </c>
      <c r="X1" s="1" t="s">
        <v>1133</v>
      </c>
      <c r="Y1" s="1" t="s">
        <v>33</v>
      </c>
      <c r="Z1" s="1"/>
      <c r="AA1" s="1"/>
      <c r="AB1" s="41" t="s">
        <v>329</v>
      </c>
      <c r="AC1" s="41" t="s">
        <v>74</v>
      </c>
      <c r="AD1" s="41" t="s">
        <v>982</v>
      </c>
      <c r="AE1" s="41" t="s">
        <v>75</v>
      </c>
    </row>
    <row r="2" spans="3:31" ht="3" customHeight="1">
      <c r="C2" s="47"/>
      <c r="D2" s="47"/>
      <c r="E2" s="5"/>
      <c r="F2" s="51"/>
      <c r="G2" s="51"/>
      <c r="H2" s="7"/>
      <c r="I2" s="7"/>
      <c r="L2" s="42" t="s">
        <v>28</v>
      </c>
      <c r="M2" s="1" t="s">
        <v>1124</v>
      </c>
      <c r="AB2" s="1" t="s">
        <v>76</v>
      </c>
      <c r="AC2" s="1" t="s">
        <v>212</v>
      </c>
      <c r="AD2" s="1" t="s">
        <v>213</v>
      </c>
      <c r="AE2" s="1">
        <v>4</v>
      </c>
    </row>
    <row r="3" spans="28:31" ht="3" customHeight="1">
      <c r="AB3" s="1" t="s">
        <v>214</v>
      </c>
      <c r="AC3" s="1" t="s">
        <v>215</v>
      </c>
      <c r="AD3" s="1" t="s">
        <v>216</v>
      </c>
      <c r="AE3" s="1">
        <v>8</v>
      </c>
    </row>
    <row r="4" spans="10:31" ht="3" customHeight="1">
      <c r="J4" s="8"/>
      <c r="K4" s="1" t="s">
        <v>101</v>
      </c>
      <c r="O4" s="9" t="s">
        <v>289</v>
      </c>
      <c r="P4" s="9" t="s">
        <v>325</v>
      </c>
      <c r="Q4" s="9" t="s">
        <v>1111</v>
      </c>
      <c r="R4" s="9" t="s">
        <v>1112</v>
      </c>
      <c r="S4" s="20" t="s">
        <v>1113</v>
      </c>
      <c r="T4" s="9" t="s">
        <v>1114</v>
      </c>
      <c r="U4" s="9" t="s">
        <v>984</v>
      </c>
      <c r="V4" s="9" t="s">
        <v>327</v>
      </c>
      <c r="W4" s="50" t="s">
        <v>1063</v>
      </c>
      <c r="X4" s="38" t="s">
        <v>1134</v>
      </c>
      <c r="Y4" s="38" t="s">
        <v>34</v>
      </c>
      <c r="AB4" s="1" t="s">
        <v>217</v>
      </c>
      <c r="AC4" s="1" t="s">
        <v>218</v>
      </c>
      <c r="AD4" s="1" t="s">
        <v>219</v>
      </c>
      <c r="AE4" s="1">
        <v>12</v>
      </c>
    </row>
    <row r="5" spans="1:31" ht="3" customHeight="1">
      <c r="A5" s="377"/>
      <c r="B5" s="59"/>
      <c r="C5" s="377"/>
      <c r="D5" s="377"/>
      <c r="E5" s="27"/>
      <c r="F5" s="28"/>
      <c r="J5" s="7"/>
      <c r="K5" s="1" t="b">
        <f>IF(L7&gt;0,FALSE(),TRUE())</f>
        <v>0</v>
      </c>
      <c r="L5" s="141">
        <f ca="1">OFFSET(AD243,L7,1)</f>
        <v>2</v>
      </c>
      <c r="M5" s="10" t="s">
        <v>628</v>
      </c>
      <c r="N5" s="11"/>
      <c r="O5" s="54"/>
      <c r="AB5" s="1" t="s">
        <v>220</v>
      </c>
      <c r="AC5" s="1" t="s">
        <v>221</v>
      </c>
      <c r="AD5" s="1" t="s">
        <v>222</v>
      </c>
      <c r="AE5" s="1">
        <v>16</v>
      </c>
    </row>
    <row r="6" spans="1:31" ht="3" customHeight="1">
      <c r="A6" s="27"/>
      <c r="B6" s="376"/>
      <c r="C6" s="27"/>
      <c r="D6" s="27"/>
      <c r="E6" s="378">
        <f>IF(K5,P13,"")</f>
      </c>
      <c r="F6" s="12"/>
      <c r="G6" s="12"/>
      <c r="K6" s="1" t="b">
        <f>IF(L6&gt;0,FALSE(),TRUE())</f>
        <v>0</v>
      </c>
      <c r="L6" s="43">
        <v>1</v>
      </c>
      <c r="M6" s="10" t="s">
        <v>328</v>
      </c>
      <c r="N6" s="1" t="str">
        <f ca="1">OFFSET(O6,0,MM!$L$5-1)</f>
        <v>What year are you referring to?</v>
      </c>
      <c r="O6" s="9" t="s">
        <v>290</v>
      </c>
      <c r="P6" s="9" t="s">
        <v>1059</v>
      </c>
      <c r="Q6" s="9" t="s">
        <v>466</v>
      </c>
      <c r="R6" s="9" t="s">
        <v>1115</v>
      </c>
      <c r="S6" s="56" t="s">
        <v>1116</v>
      </c>
      <c r="T6" s="9" t="s">
        <v>1117</v>
      </c>
      <c r="U6" s="9" t="s">
        <v>1118</v>
      </c>
      <c r="V6" s="9" t="s">
        <v>78</v>
      </c>
      <c r="W6" s="50" t="s">
        <v>1064</v>
      </c>
      <c r="X6" s="38" t="s">
        <v>1135</v>
      </c>
      <c r="Y6" s="38" t="s">
        <v>35</v>
      </c>
      <c r="AB6" s="1" t="s">
        <v>223</v>
      </c>
      <c r="AC6" s="1" t="s">
        <v>224</v>
      </c>
      <c r="AD6" s="1" t="s">
        <v>225</v>
      </c>
      <c r="AE6" s="1">
        <v>20</v>
      </c>
    </row>
    <row r="7" spans="1:31" ht="3" customHeight="1">
      <c r="A7" s="27"/>
      <c r="B7" s="376"/>
      <c r="C7" s="27"/>
      <c r="D7" s="27"/>
      <c r="E7" s="27"/>
      <c r="K7" s="1" t="s">
        <v>325</v>
      </c>
      <c r="L7" s="43">
        <v>3</v>
      </c>
      <c r="M7" s="10" t="s">
        <v>629</v>
      </c>
      <c r="P7" s="9">
        <v>2013</v>
      </c>
      <c r="R7" s="9" t="s">
        <v>1119</v>
      </c>
      <c r="T7" s="9"/>
      <c r="AB7" s="1" t="s">
        <v>226</v>
      </c>
      <c r="AC7" s="1" t="s">
        <v>227</v>
      </c>
      <c r="AD7" s="1" t="s">
        <v>228</v>
      </c>
      <c r="AE7" s="1">
        <v>24</v>
      </c>
    </row>
    <row r="8" spans="2:31" ht="3" customHeight="1">
      <c r="B8" s="58"/>
      <c r="K8" s="1">
        <v>3</v>
      </c>
      <c r="L8" s="42">
        <v>2013</v>
      </c>
      <c r="M8" s="10" t="s">
        <v>171</v>
      </c>
      <c r="P8" s="9">
        <v>2014</v>
      </c>
      <c r="R8" s="9" t="s">
        <v>1120</v>
      </c>
      <c r="T8" s="9"/>
      <c r="AB8" s="1" t="s">
        <v>229</v>
      </c>
      <c r="AC8" s="1" t="s">
        <v>230</v>
      </c>
      <c r="AD8" s="1" t="s">
        <v>231</v>
      </c>
      <c r="AE8" s="1">
        <v>660</v>
      </c>
    </row>
    <row r="9" spans="1:31" ht="15" customHeight="1">
      <c r="A9" s="27"/>
      <c r="B9" s="59" t="s">
        <v>386</v>
      </c>
      <c r="C9" s="13"/>
      <c r="L9" s="42">
        <v>2015</v>
      </c>
      <c r="M9" s="10" t="s">
        <v>172</v>
      </c>
      <c r="P9" s="9">
        <v>2015</v>
      </c>
      <c r="R9" s="9" t="s">
        <v>1121</v>
      </c>
      <c r="T9" s="9"/>
      <c r="AB9" s="1" t="s">
        <v>232</v>
      </c>
      <c r="AC9" s="1" t="s">
        <v>233</v>
      </c>
      <c r="AD9" s="1" t="s">
        <v>234</v>
      </c>
      <c r="AE9" s="1">
        <v>10</v>
      </c>
    </row>
    <row r="10" spans="1:31" ht="15.75" thickBot="1">
      <c r="A10" s="27"/>
      <c r="I10" s="58"/>
      <c r="P10" s="9">
        <v>2016</v>
      </c>
      <c r="T10" s="9"/>
      <c r="AB10" s="1" t="s">
        <v>235</v>
      </c>
      <c r="AC10" s="1" t="s">
        <v>236</v>
      </c>
      <c r="AD10" s="1" t="s">
        <v>237</v>
      </c>
      <c r="AE10" s="1">
        <v>28</v>
      </c>
    </row>
    <row r="11" spans="1:31" ht="18">
      <c r="A11" s="495"/>
      <c r="B11" s="489"/>
      <c r="C11" s="15"/>
      <c r="D11" s="19" t="s">
        <v>3232</v>
      </c>
      <c r="E11" s="15"/>
      <c r="F11" s="15"/>
      <c r="G11" s="496"/>
      <c r="H11" s="16"/>
      <c r="I11" s="58"/>
      <c r="L11" s="36" t="e">
        <f>#REF!</f>
        <v>#REF!</v>
      </c>
      <c r="N11" s="1" t="str">
        <f ca="1">OFFSET(O11,0,MM!$L$5-1)</f>
        <v>Card number</v>
      </c>
      <c r="O11" s="9" t="s">
        <v>1051</v>
      </c>
      <c r="P11" s="9" t="s">
        <v>167</v>
      </c>
      <c r="Q11" s="9" t="s">
        <v>1087</v>
      </c>
      <c r="R11" s="9" t="s">
        <v>1084</v>
      </c>
      <c r="S11" s="20" t="s">
        <v>165</v>
      </c>
      <c r="T11" s="9" t="s">
        <v>514</v>
      </c>
      <c r="U11" s="9" t="s">
        <v>1081</v>
      </c>
      <c r="V11" s="1" t="s">
        <v>79</v>
      </c>
      <c r="W11" s="50" t="s">
        <v>1065</v>
      </c>
      <c r="X11" s="38" t="s">
        <v>1136</v>
      </c>
      <c r="Y11" s="38" t="s">
        <v>36</v>
      </c>
      <c r="AB11" s="1" t="s">
        <v>238</v>
      </c>
      <c r="AC11" s="1" t="s">
        <v>239</v>
      </c>
      <c r="AD11" s="1" t="s">
        <v>240</v>
      </c>
      <c r="AE11" s="1">
        <v>32</v>
      </c>
    </row>
    <row r="12" spans="1:31" ht="15.75">
      <c r="A12" s="495"/>
      <c r="B12" s="490"/>
      <c r="C12" s="21"/>
      <c r="D12" s="21"/>
      <c r="E12" s="22"/>
      <c r="F12" s="22"/>
      <c r="G12" s="497"/>
      <c r="H12" s="17"/>
      <c r="I12" s="58"/>
      <c r="T12" s="9"/>
      <c r="AB12" s="1" t="s">
        <v>241</v>
      </c>
      <c r="AC12" s="1" t="s">
        <v>242</v>
      </c>
      <c r="AD12" s="1" t="s">
        <v>243</v>
      </c>
      <c r="AE12" s="1">
        <v>51</v>
      </c>
    </row>
    <row r="13" spans="1:31" ht="15.75">
      <c r="A13" s="495"/>
      <c r="B13" s="491" t="s">
        <v>329</v>
      </c>
      <c r="C13" s="39"/>
      <c r="D13" s="39"/>
      <c r="E13" s="498"/>
      <c r="F13" s="498"/>
      <c r="G13" s="499"/>
      <c r="H13" s="17"/>
      <c r="I13" s="60"/>
      <c r="N13" s="1" t="str">
        <f ca="1">OFFSET(O13,0,MM!$L$5-1)</f>
        <v>Please answer</v>
      </c>
      <c r="O13" s="9" t="s">
        <v>291</v>
      </c>
      <c r="P13" s="9" t="s">
        <v>23</v>
      </c>
      <c r="Q13" s="9" t="s">
        <v>320</v>
      </c>
      <c r="R13" s="9" t="s">
        <v>1122</v>
      </c>
      <c r="S13" s="56" t="s">
        <v>1123</v>
      </c>
      <c r="T13" s="9" t="s">
        <v>365</v>
      </c>
      <c r="U13" s="9" t="s">
        <v>182</v>
      </c>
      <c r="V13" s="9" t="s">
        <v>557</v>
      </c>
      <c r="W13" s="50" t="s">
        <v>1066</v>
      </c>
      <c r="X13" s="38" t="s">
        <v>1137</v>
      </c>
      <c r="Y13" s="38" t="s">
        <v>37</v>
      </c>
      <c r="AB13" s="1" t="s">
        <v>244</v>
      </c>
      <c r="AC13" s="1" t="s">
        <v>245</v>
      </c>
      <c r="AD13" s="1" t="s">
        <v>246</v>
      </c>
      <c r="AE13" s="1">
        <v>533</v>
      </c>
    </row>
    <row r="14" spans="1:31" ht="15.75">
      <c r="A14" s="495"/>
      <c r="B14" s="492" t="s">
        <v>3230</v>
      </c>
      <c r="C14" s="23"/>
      <c r="D14" s="23"/>
      <c r="E14" s="498"/>
      <c r="F14" s="498"/>
      <c r="G14" s="499"/>
      <c r="H14" s="17"/>
      <c r="I14" s="60"/>
      <c r="N14" s="1" t="str">
        <f ca="1">OFFSET(O14,0,MM!$L$5-1)</f>
        <v>Utility Information</v>
      </c>
      <c r="O14" s="9" t="s">
        <v>292</v>
      </c>
      <c r="P14" s="9" t="s">
        <v>166</v>
      </c>
      <c r="Q14" s="9" t="s">
        <v>604</v>
      </c>
      <c r="R14" s="9" t="s">
        <v>183</v>
      </c>
      <c r="S14" s="56" t="s">
        <v>345</v>
      </c>
      <c r="T14" s="9" t="s">
        <v>346</v>
      </c>
      <c r="U14" s="9" t="s">
        <v>558</v>
      </c>
      <c r="V14" s="9" t="s">
        <v>80</v>
      </c>
      <c r="W14" s="50" t="s">
        <v>985</v>
      </c>
      <c r="X14" s="38" t="s">
        <v>1138</v>
      </c>
      <c r="Y14" s="38" t="s">
        <v>38</v>
      </c>
      <c r="AB14" s="1" t="s">
        <v>247</v>
      </c>
      <c r="AC14" s="1" t="s">
        <v>248</v>
      </c>
      <c r="AD14" s="1" t="s">
        <v>249</v>
      </c>
      <c r="AE14" s="1">
        <v>36</v>
      </c>
    </row>
    <row r="15" spans="1:31" ht="15.75">
      <c r="A15" s="495"/>
      <c r="B15" s="492" t="s">
        <v>3231</v>
      </c>
      <c r="C15" s="23"/>
      <c r="D15" s="23"/>
      <c r="E15" s="498"/>
      <c r="F15" s="498"/>
      <c r="G15" s="499"/>
      <c r="H15" s="17"/>
      <c r="I15" s="60"/>
      <c r="K15" s="1" t="b">
        <f>IF(L15&gt;0,FALSE(),TRUE())</f>
        <v>0</v>
      </c>
      <c r="L15" s="43">
        <v>40</v>
      </c>
      <c r="M15" s="18" t="s">
        <v>329</v>
      </c>
      <c r="N15" s="1" t="str">
        <f ca="1">OFFSET(O15,0,MM!$L$5-1)</f>
        <v>Country</v>
      </c>
      <c r="O15" s="9" t="s">
        <v>293</v>
      </c>
      <c r="P15" s="9" t="s">
        <v>329</v>
      </c>
      <c r="Q15" s="9" t="s">
        <v>330</v>
      </c>
      <c r="R15" s="9" t="s">
        <v>559</v>
      </c>
      <c r="S15" s="56" t="s">
        <v>560</v>
      </c>
      <c r="T15" s="9" t="s">
        <v>561</v>
      </c>
      <c r="U15" s="9" t="s">
        <v>562</v>
      </c>
      <c r="V15" s="9" t="s">
        <v>550</v>
      </c>
      <c r="W15" s="50" t="s">
        <v>986</v>
      </c>
      <c r="X15" s="38" t="s">
        <v>1139</v>
      </c>
      <c r="Y15" s="38" t="s">
        <v>39</v>
      </c>
      <c r="AB15" s="1" t="s">
        <v>250</v>
      </c>
      <c r="AC15" s="1" t="s">
        <v>251</v>
      </c>
      <c r="AD15" s="1" t="s">
        <v>388</v>
      </c>
      <c r="AE15" s="1">
        <v>40</v>
      </c>
    </row>
    <row r="16" spans="1:31" ht="15.75">
      <c r="A16" s="495"/>
      <c r="B16" s="492" t="s">
        <v>332</v>
      </c>
      <c r="C16" s="23"/>
      <c r="D16" s="23"/>
      <c r="E16" s="498"/>
      <c r="F16" s="498"/>
      <c r="G16" s="499"/>
      <c r="H16" s="17"/>
      <c r="I16" s="60"/>
      <c r="K16" s="1" t="b">
        <f>IF(OR(L16="",TYPE(L16)&lt;&gt;2),TRUE(),FALSE())</f>
        <v>1</v>
      </c>
      <c r="L16" s="42">
        <f>E14</f>
        <v>0</v>
      </c>
      <c r="M16" s="18" t="s">
        <v>331</v>
      </c>
      <c r="N16" s="1" t="str">
        <f ca="1">OFFSET(O16,0,MM!$L$5-1)</f>
        <v>Utility name</v>
      </c>
      <c r="O16" s="9" t="s">
        <v>294</v>
      </c>
      <c r="P16" s="9" t="s">
        <v>1054</v>
      </c>
      <c r="Q16" s="9" t="s">
        <v>100</v>
      </c>
      <c r="R16" s="9" t="s">
        <v>563</v>
      </c>
      <c r="S16" s="56" t="s">
        <v>564</v>
      </c>
      <c r="T16" s="9" t="s">
        <v>184</v>
      </c>
      <c r="U16" s="9" t="s">
        <v>1082</v>
      </c>
      <c r="V16" s="9" t="s">
        <v>551</v>
      </c>
      <c r="W16" s="50" t="s">
        <v>987</v>
      </c>
      <c r="X16" s="38" t="s">
        <v>1140</v>
      </c>
      <c r="Y16" s="38" t="s">
        <v>40</v>
      </c>
      <c r="AB16" s="1" t="s">
        <v>389</v>
      </c>
      <c r="AC16" s="1" t="s">
        <v>390</v>
      </c>
      <c r="AD16" s="1" t="s">
        <v>391</v>
      </c>
      <c r="AE16" s="1">
        <v>31</v>
      </c>
    </row>
    <row r="17" spans="1:31" ht="15.75">
      <c r="A17" s="495"/>
      <c r="B17" s="492" t="s">
        <v>3233</v>
      </c>
      <c r="C17" s="23"/>
      <c r="D17" s="23"/>
      <c r="E17" s="498"/>
      <c r="F17" s="498"/>
      <c r="G17" s="499"/>
      <c r="H17" s="17"/>
      <c r="I17" s="60"/>
      <c r="L17" s="42"/>
      <c r="M17" s="18"/>
      <c r="N17" s="1" t="str">
        <f ca="1">OFFSET(O17,0,MM!$L$5-1)</f>
        <v>Short utility name (max. 7 char.)</v>
      </c>
      <c r="O17" s="9" t="s">
        <v>1052</v>
      </c>
      <c r="P17" s="9" t="s">
        <v>27</v>
      </c>
      <c r="Q17" s="9" t="s">
        <v>1085</v>
      </c>
      <c r="R17" s="9" t="s">
        <v>571</v>
      </c>
      <c r="S17" s="56" t="s">
        <v>1062</v>
      </c>
      <c r="T17" s="9" t="s">
        <v>572</v>
      </c>
      <c r="U17" s="9" t="s">
        <v>921</v>
      </c>
      <c r="V17" s="9" t="s">
        <v>81</v>
      </c>
      <c r="W17" s="50" t="s">
        <v>988</v>
      </c>
      <c r="X17" s="38" t="s">
        <v>1141</v>
      </c>
      <c r="Y17" s="38" t="s">
        <v>41</v>
      </c>
      <c r="AB17" s="1" t="s">
        <v>392</v>
      </c>
      <c r="AC17" s="1" t="s">
        <v>871</v>
      </c>
      <c r="AD17" s="1" t="s">
        <v>515</v>
      </c>
      <c r="AE17" s="1">
        <v>44</v>
      </c>
    </row>
    <row r="18" spans="1:31" ht="15.75">
      <c r="A18" s="495"/>
      <c r="B18" s="492" t="s">
        <v>470</v>
      </c>
      <c r="C18" s="23"/>
      <c r="D18" s="23"/>
      <c r="E18" s="498"/>
      <c r="F18" s="498"/>
      <c r="G18" s="499"/>
      <c r="H18" s="17"/>
      <c r="I18" s="60"/>
      <c r="K18" s="1" t="b">
        <f>IF(OR(L18="",TYPE(L18)&lt;&gt;2,LEN(L18)&gt;7),TRUE(),FALSE())</f>
        <v>1</v>
      </c>
      <c r="L18" s="42">
        <f>E15</f>
        <v>0</v>
      </c>
      <c r="M18" s="18" t="s">
        <v>99</v>
      </c>
      <c r="N18" s="1" t="str">
        <f ca="1">OFFSET(O18,0,MM!$L$5-1)</f>
        <v>Ownership</v>
      </c>
      <c r="O18" s="9" t="s">
        <v>295</v>
      </c>
      <c r="P18" s="9" t="s">
        <v>332</v>
      </c>
      <c r="Q18" s="9" t="s">
        <v>333</v>
      </c>
      <c r="R18" s="9" t="s">
        <v>185</v>
      </c>
      <c r="S18" s="56" t="s">
        <v>186</v>
      </c>
      <c r="T18" s="9" t="s">
        <v>187</v>
      </c>
      <c r="U18" s="9" t="s">
        <v>188</v>
      </c>
      <c r="V18" s="9" t="s">
        <v>170</v>
      </c>
      <c r="W18" s="50" t="s">
        <v>989</v>
      </c>
      <c r="X18" s="38" t="s">
        <v>1142</v>
      </c>
      <c r="Y18" s="38" t="s">
        <v>42</v>
      </c>
      <c r="AB18" s="1" t="s">
        <v>516</v>
      </c>
      <c r="AC18" s="1" t="s">
        <v>517</v>
      </c>
      <c r="AD18" s="1" t="s">
        <v>518</v>
      </c>
      <c r="AE18" s="1">
        <v>48</v>
      </c>
    </row>
    <row r="19" spans="1:31" ht="15.75">
      <c r="A19" s="495"/>
      <c r="B19" s="492" t="s">
        <v>307</v>
      </c>
      <c r="C19" s="23"/>
      <c r="D19" s="23"/>
      <c r="E19" s="498"/>
      <c r="F19" s="498"/>
      <c r="G19" s="499"/>
      <c r="H19" s="17"/>
      <c r="I19" s="60"/>
      <c r="K19" s="1" t="b">
        <f>IF(L19&gt;0,FALSE(),TRUE())</f>
        <v>0</v>
      </c>
      <c r="L19" s="44">
        <v>4</v>
      </c>
      <c r="M19" s="18" t="s">
        <v>332</v>
      </c>
      <c r="N19" s="1" t="str">
        <f ca="1">OFFSET(O19,0,MM!$L$5-1)</f>
        <v>State owned</v>
      </c>
      <c r="O19" s="9" t="s">
        <v>296</v>
      </c>
      <c r="P19" s="20" t="s">
        <v>1318</v>
      </c>
      <c r="Q19" s="9" t="s">
        <v>1088</v>
      </c>
      <c r="R19" s="9" t="s">
        <v>189</v>
      </c>
      <c r="S19" s="56" t="s">
        <v>190</v>
      </c>
      <c r="T19" s="9" t="s">
        <v>191</v>
      </c>
      <c r="U19" s="9" t="s">
        <v>872</v>
      </c>
      <c r="V19" s="20" t="s">
        <v>552</v>
      </c>
      <c r="W19" s="50" t="s">
        <v>990</v>
      </c>
      <c r="X19" s="38" t="s">
        <v>1143</v>
      </c>
      <c r="Y19" s="38" t="s">
        <v>43</v>
      </c>
      <c r="AB19" s="1" t="s">
        <v>519</v>
      </c>
      <c r="AC19" s="1" t="s">
        <v>520</v>
      </c>
      <c r="AD19" s="1" t="s">
        <v>521</v>
      </c>
      <c r="AE19" s="1">
        <v>50</v>
      </c>
    </row>
    <row r="20" spans="1:31" ht="15.75">
      <c r="A20" s="495"/>
      <c r="B20" s="492" t="s">
        <v>163</v>
      </c>
      <c r="C20" s="23"/>
      <c r="D20" s="23"/>
      <c r="E20" s="498"/>
      <c r="F20" s="498"/>
      <c r="G20" s="499"/>
      <c r="H20" s="17"/>
      <c r="I20" s="60"/>
      <c r="N20" s="1" t="str">
        <f ca="1">OFFSET(O20,0,MM!$L$5-1)</f>
        <v>Municipal</v>
      </c>
      <c r="O20" s="9" t="s">
        <v>297</v>
      </c>
      <c r="P20" s="9" t="s">
        <v>334</v>
      </c>
      <c r="Q20" s="9" t="s">
        <v>1089</v>
      </c>
      <c r="R20" s="9" t="s">
        <v>873</v>
      </c>
      <c r="S20" s="56" t="s">
        <v>874</v>
      </c>
      <c r="T20" s="9" t="s">
        <v>875</v>
      </c>
      <c r="U20" s="9" t="s">
        <v>876</v>
      </c>
      <c r="V20" s="20" t="s">
        <v>334</v>
      </c>
      <c r="W20" s="50" t="s">
        <v>991</v>
      </c>
      <c r="X20" s="38" t="s">
        <v>1144</v>
      </c>
      <c r="Y20" s="38" t="s">
        <v>44</v>
      </c>
      <c r="AB20" s="1" t="s">
        <v>522</v>
      </c>
      <c r="AC20" s="1" t="s">
        <v>523</v>
      </c>
      <c r="AD20" s="1" t="s">
        <v>524</v>
      </c>
      <c r="AE20" s="1">
        <v>52</v>
      </c>
    </row>
    <row r="21" spans="1:31" ht="15.75">
      <c r="A21" s="495"/>
      <c r="B21" s="492" t="s">
        <v>164</v>
      </c>
      <c r="C21" s="24"/>
      <c r="D21" s="24"/>
      <c r="E21" s="498"/>
      <c r="F21" s="511"/>
      <c r="G21" s="512"/>
      <c r="H21" s="17"/>
      <c r="I21" s="60"/>
      <c r="N21" s="1" t="str">
        <f ca="1">OFFSET(O21,0,MM!$L$5-1)</f>
        <v>Private</v>
      </c>
      <c r="O21" s="9" t="s">
        <v>298</v>
      </c>
      <c r="P21" s="9" t="s">
        <v>335</v>
      </c>
      <c r="Q21" s="9" t="s">
        <v>1086</v>
      </c>
      <c r="R21" s="9" t="s">
        <v>877</v>
      </c>
      <c r="S21" s="56" t="s">
        <v>878</v>
      </c>
      <c r="T21" s="9" t="s">
        <v>877</v>
      </c>
      <c r="U21" s="9" t="s">
        <v>879</v>
      </c>
      <c r="V21" s="20" t="s">
        <v>553</v>
      </c>
      <c r="W21" s="50" t="s">
        <v>993</v>
      </c>
      <c r="X21" s="38" t="s">
        <v>1145</v>
      </c>
      <c r="Y21" s="38" t="s">
        <v>1145</v>
      </c>
      <c r="AB21" s="1" t="s">
        <v>525</v>
      </c>
      <c r="AC21" s="1" t="s">
        <v>526</v>
      </c>
      <c r="AD21" s="1" t="s">
        <v>527</v>
      </c>
      <c r="AE21" s="1">
        <v>112</v>
      </c>
    </row>
    <row r="22" spans="1:31" ht="15.75">
      <c r="A22" s="495"/>
      <c r="B22" s="493" t="s">
        <v>310</v>
      </c>
      <c r="C22" s="24"/>
      <c r="D22" s="24"/>
      <c r="E22" s="509"/>
      <c r="F22" s="509"/>
      <c r="G22" s="510"/>
      <c r="H22" s="17"/>
      <c r="I22" s="60"/>
      <c r="N22" s="1" t="str">
        <f ca="1">OFFSET(O22,0,MM!$L$5-1)</f>
        <v>Other</v>
      </c>
      <c r="O22" s="9" t="s">
        <v>299</v>
      </c>
      <c r="P22" s="9" t="s">
        <v>336</v>
      </c>
      <c r="Q22" s="9" t="s">
        <v>337</v>
      </c>
      <c r="R22" s="9" t="s">
        <v>880</v>
      </c>
      <c r="S22" s="56" t="s">
        <v>881</v>
      </c>
      <c r="T22" s="9" t="s">
        <v>882</v>
      </c>
      <c r="U22" s="9" t="s">
        <v>883</v>
      </c>
      <c r="V22" s="20" t="s">
        <v>554</v>
      </c>
      <c r="W22" s="50" t="s">
        <v>994</v>
      </c>
      <c r="X22" s="38" t="s">
        <v>1146</v>
      </c>
      <c r="Y22" s="38" t="s">
        <v>45</v>
      </c>
      <c r="AB22" s="1" t="s">
        <v>528</v>
      </c>
      <c r="AC22" s="1" t="s">
        <v>529</v>
      </c>
      <c r="AD22" s="1" t="s">
        <v>530</v>
      </c>
      <c r="AE22" s="1">
        <v>56</v>
      </c>
    </row>
    <row r="23" spans="1:31" ht="16.5" thickBot="1">
      <c r="A23" s="495"/>
      <c r="B23" s="494"/>
      <c r="C23" s="67"/>
      <c r="D23" s="67"/>
      <c r="E23" s="68"/>
      <c r="F23" s="68"/>
      <c r="G23" s="69"/>
      <c r="H23" s="69"/>
      <c r="N23" s="1" t="str">
        <f ca="1">OFFSET(O23,0,MM!$L$5-1)</f>
        <v>Utility type</v>
      </c>
      <c r="O23" s="9" t="s">
        <v>300</v>
      </c>
      <c r="P23" s="9" t="s">
        <v>1055</v>
      </c>
      <c r="Q23" s="9" t="s">
        <v>339</v>
      </c>
      <c r="R23" s="9" t="s">
        <v>884</v>
      </c>
      <c r="S23" s="56" t="s">
        <v>885</v>
      </c>
      <c r="T23" s="9" t="s">
        <v>886</v>
      </c>
      <c r="U23" s="9" t="s">
        <v>922</v>
      </c>
      <c r="V23" s="9" t="s">
        <v>82</v>
      </c>
      <c r="W23" s="50" t="s">
        <v>995</v>
      </c>
      <c r="X23" s="38" t="s">
        <v>1147</v>
      </c>
      <c r="Y23" s="38" t="s">
        <v>46</v>
      </c>
      <c r="AB23" s="1" t="s">
        <v>531</v>
      </c>
      <c r="AC23" s="1" t="s">
        <v>532</v>
      </c>
      <c r="AD23" s="1" t="s">
        <v>533</v>
      </c>
      <c r="AE23" s="1">
        <v>84</v>
      </c>
    </row>
    <row r="24" spans="1:31" ht="10.5" customHeight="1">
      <c r="A24" s="27"/>
      <c r="K24" s="1" t="b">
        <f>IF(L24&gt;0,FALSE(),TRUE())</f>
        <v>0</v>
      </c>
      <c r="L24" s="44">
        <v>8</v>
      </c>
      <c r="M24" s="18" t="s">
        <v>338</v>
      </c>
      <c r="N24" s="1" t="str">
        <f ca="1">OFFSET(O24,0,MM!$L$5-1)</f>
        <v>Distribution only</v>
      </c>
      <c r="O24" s="9" t="s">
        <v>1053</v>
      </c>
      <c r="P24" s="9" t="s">
        <v>1056</v>
      </c>
      <c r="Q24" s="9" t="s">
        <v>340</v>
      </c>
      <c r="R24" s="9" t="s">
        <v>887</v>
      </c>
      <c r="S24" s="56" t="s">
        <v>888</v>
      </c>
      <c r="T24" s="9" t="s">
        <v>889</v>
      </c>
      <c r="U24" s="9" t="s">
        <v>890</v>
      </c>
      <c r="V24" s="20" t="s">
        <v>168</v>
      </c>
      <c r="W24" s="50" t="s">
        <v>996</v>
      </c>
      <c r="X24" s="38" t="s">
        <v>1148</v>
      </c>
      <c r="Y24" s="38" t="s">
        <v>47</v>
      </c>
      <c r="AB24" s="1" t="s">
        <v>534</v>
      </c>
      <c r="AC24" s="1" t="s">
        <v>535</v>
      </c>
      <c r="AD24" s="1" t="s">
        <v>536</v>
      </c>
      <c r="AE24" s="1">
        <v>204</v>
      </c>
    </row>
    <row r="25" spans="1:31" ht="10.5" customHeight="1">
      <c r="A25" s="14"/>
      <c r="N25" s="1" t="str">
        <f ca="1">OFFSET(O25,0,MM!$L$5-1)</f>
        <v>Generation only</v>
      </c>
      <c r="O25" s="9" t="s">
        <v>971</v>
      </c>
      <c r="P25" s="9" t="s">
        <v>1057</v>
      </c>
      <c r="Q25" s="9" t="s">
        <v>341</v>
      </c>
      <c r="R25" s="9" t="s">
        <v>891</v>
      </c>
      <c r="S25" s="56" t="s">
        <v>892</v>
      </c>
      <c r="T25" s="9" t="s">
        <v>893</v>
      </c>
      <c r="U25" s="9" t="s">
        <v>894</v>
      </c>
      <c r="V25" s="20" t="s">
        <v>83</v>
      </c>
      <c r="W25" s="50" t="s">
        <v>997</v>
      </c>
      <c r="X25" s="38" t="s">
        <v>1149</v>
      </c>
      <c r="Y25" s="38" t="s">
        <v>48</v>
      </c>
      <c r="AB25" s="1" t="s">
        <v>537</v>
      </c>
      <c r="AC25" s="1" t="s">
        <v>538</v>
      </c>
      <c r="AD25" s="1" t="s">
        <v>539</v>
      </c>
      <c r="AE25" s="1">
        <v>60</v>
      </c>
    </row>
    <row r="26" spans="1:31" ht="10.5" customHeight="1">
      <c r="A26" s="27"/>
      <c r="B26" s="14"/>
      <c r="N26" s="1" t="str">
        <f ca="1">OFFSET(O26,0,MM!$L$5-1)</f>
        <v>Generation, transmission and distribution</v>
      </c>
      <c r="O26" s="9" t="s">
        <v>509</v>
      </c>
      <c r="P26" s="9" t="s">
        <v>24</v>
      </c>
      <c r="Q26" s="9" t="s">
        <v>342</v>
      </c>
      <c r="R26" s="9" t="s">
        <v>895</v>
      </c>
      <c r="S26" s="56" t="s">
        <v>10</v>
      </c>
      <c r="T26" s="9" t="s">
        <v>896</v>
      </c>
      <c r="U26" s="9" t="s">
        <v>897</v>
      </c>
      <c r="V26" s="20" t="s">
        <v>84</v>
      </c>
      <c r="W26" s="50" t="s">
        <v>998</v>
      </c>
      <c r="X26" s="38" t="s">
        <v>1150</v>
      </c>
      <c r="Y26" s="38" t="s">
        <v>49</v>
      </c>
      <c r="AB26" s="1" t="s">
        <v>540</v>
      </c>
      <c r="AC26" s="1" t="s">
        <v>541</v>
      </c>
      <c r="AD26" s="1" t="s">
        <v>542</v>
      </c>
      <c r="AE26" s="1">
        <v>64</v>
      </c>
    </row>
    <row r="27" spans="1:31" ht="15.75">
      <c r="A27" s="27"/>
      <c r="B27" s="14"/>
      <c r="C27" s="25"/>
      <c r="D27" s="25"/>
      <c r="N27" s="1" t="str">
        <f ca="1">OFFSET(O27,0,MM!$L$5-1)</f>
        <v>Industrial</v>
      </c>
      <c r="O27" s="9" t="s">
        <v>301</v>
      </c>
      <c r="P27" s="9" t="s">
        <v>343</v>
      </c>
      <c r="Q27" s="9" t="s">
        <v>344</v>
      </c>
      <c r="R27" s="9" t="s">
        <v>898</v>
      </c>
      <c r="S27" s="56" t="s">
        <v>899</v>
      </c>
      <c r="T27" s="9" t="s">
        <v>900</v>
      </c>
      <c r="U27" s="9" t="s">
        <v>901</v>
      </c>
      <c r="V27" s="20" t="s">
        <v>343</v>
      </c>
      <c r="W27" s="50" t="s">
        <v>999</v>
      </c>
      <c r="X27" s="38" t="s">
        <v>1151</v>
      </c>
      <c r="Y27" s="38" t="s">
        <v>50</v>
      </c>
      <c r="AB27" s="1" t="s">
        <v>543</v>
      </c>
      <c r="AC27" s="1" t="s">
        <v>2</v>
      </c>
      <c r="AD27" s="1" t="s">
        <v>3</v>
      </c>
      <c r="AE27" s="1">
        <v>68</v>
      </c>
    </row>
    <row r="28" spans="2:31" ht="15.75">
      <c r="B28" s="14"/>
      <c r="C28" s="465"/>
      <c r="D28" s="25"/>
      <c r="N28" s="1" t="str">
        <f ca="1">OFFSET(O28,0,MM!$L$5-1)</f>
        <v>Transmission and distribution</v>
      </c>
      <c r="O28" s="9" t="s">
        <v>972</v>
      </c>
      <c r="P28" s="9" t="s">
        <v>25</v>
      </c>
      <c r="Q28" s="9" t="s">
        <v>347</v>
      </c>
      <c r="R28" s="9" t="s">
        <v>902</v>
      </c>
      <c r="S28" s="56" t="s">
        <v>11</v>
      </c>
      <c r="T28" s="9" t="s">
        <v>896</v>
      </c>
      <c r="U28" s="9" t="s">
        <v>69</v>
      </c>
      <c r="V28" s="20" t="s">
        <v>85</v>
      </c>
      <c r="W28" s="50" t="s">
        <v>1000</v>
      </c>
      <c r="X28" s="38" t="s">
        <v>1152</v>
      </c>
      <c r="Y28" s="38" t="s">
        <v>51</v>
      </c>
      <c r="AB28" s="1" t="s">
        <v>4</v>
      </c>
      <c r="AC28" s="1" t="s">
        <v>5</v>
      </c>
      <c r="AD28" s="1" t="s">
        <v>544</v>
      </c>
      <c r="AE28" s="1">
        <v>70</v>
      </c>
    </row>
    <row r="29" spans="2:31" ht="15.75">
      <c r="B29" s="14"/>
      <c r="C29" s="57"/>
      <c r="D29" s="25"/>
      <c r="N29" s="1" t="str">
        <f ca="1">OFFSET(O29,0,MM!$L$5-1)</f>
        <v>Transmission only</v>
      </c>
      <c r="O29" s="9" t="s">
        <v>973</v>
      </c>
      <c r="P29" s="9" t="s">
        <v>1058</v>
      </c>
      <c r="Q29" s="9" t="s">
        <v>98</v>
      </c>
      <c r="R29" s="9" t="s">
        <v>70</v>
      </c>
      <c r="S29" s="56" t="s">
        <v>12</v>
      </c>
      <c r="T29" s="9" t="s">
        <v>71</v>
      </c>
      <c r="U29" s="9" t="s">
        <v>72</v>
      </c>
      <c r="V29" s="20" t="s">
        <v>86</v>
      </c>
      <c r="W29" s="50" t="s">
        <v>1001</v>
      </c>
      <c r="X29" s="38" t="s">
        <v>1153</v>
      </c>
      <c r="Y29" s="38" t="s">
        <v>52</v>
      </c>
      <c r="AB29" s="1" t="s">
        <v>545</v>
      </c>
      <c r="AC29" s="1" t="s">
        <v>546</v>
      </c>
      <c r="AD29" s="1" t="s">
        <v>547</v>
      </c>
      <c r="AE29" s="1">
        <v>72</v>
      </c>
    </row>
    <row r="30" spans="2:31" ht="16.5" thickBot="1">
      <c r="B30" s="25"/>
      <c r="C30" s="25"/>
      <c r="D30" s="25"/>
      <c r="J30" s="26"/>
      <c r="N30" s="51" t="s">
        <v>3236</v>
      </c>
      <c r="O30" s="9" t="s">
        <v>299</v>
      </c>
      <c r="P30" s="9" t="s">
        <v>336</v>
      </c>
      <c r="Q30" s="9" t="s">
        <v>337</v>
      </c>
      <c r="R30" s="9" t="s">
        <v>880</v>
      </c>
      <c r="S30" s="56" t="s">
        <v>881</v>
      </c>
      <c r="T30" s="9" t="s">
        <v>882</v>
      </c>
      <c r="U30" s="9" t="s">
        <v>883</v>
      </c>
      <c r="V30" s="20" t="s">
        <v>554</v>
      </c>
      <c r="W30" s="50" t="s">
        <v>994</v>
      </c>
      <c r="X30" s="38" t="s">
        <v>1146</v>
      </c>
      <c r="Y30" s="38" t="s">
        <v>45</v>
      </c>
      <c r="AB30" s="1" t="s">
        <v>548</v>
      </c>
      <c r="AC30" s="1" t="s">
        <v>192</v>
      </c>
      <c r="AD30" s="1" t="s">
        <v>193</v>
      </c>
      <c r="AE30" s="1">
        <v>74</v>
      </c>
    </row>
    <row r="31" spans="1:31" ht="30">
      <c r="A31" s="487"/>
      <c r="B31" s="466"/>
      <c r="C31" s="467"/>
      <c r="D31" s="468" t="str">
        <f>N49</f>
        <v>Main Menu</v>
      </c>
      <c r="E31" s="467"/>
      <c r="F31" s="467"/>
      <c r="G31" s="469"/>
      <c r="N31" s="1" t="str">
        <f ca="1">OFFSET(O30,0,MM!$L$5-1)</f>
        <v>Other</v>
      </c>
      <c r="O31" s="9" t="s">
        <v>302</v>
      </c>
      <c r="P31" s="9" t="s">
        <v>470</v>
      </c>
      <c r="Q31" s="9" t="s">
        <v>348</v>
      </c>
      <c r="R31" s="9" t="s">
        <v>903</v>
      </c>
      <c r="S31" s="56" t="s">
        <v>904</v>
      </c>
      <c r="T31" s="9" t="s">
        <v>905</v>
      </c>
      <c r="U31" s="9" t="s">
        <v>906</v>
      </c>
      <c r="V31" s="9" t="s">
        <v>169</v>
      </c>
      <c r="W31" s="50" t="s">
        <v>1002</v>
      </c>
      <c r="X31" s="38" t="s">
        <v>1154</v>
      </c>
      <c r="Y31" s="38" t="s">
        <v>53</v>
      </c>
      <c r="AB31" s="1" t="s">
        <v>194</v>
      </c>
      <c r="AC31" s="1" t="s">
        <v>195</v>
      </c>
      <c r="AD31" s="1" t="s">
        <v>196</v>
      </c>
      <c r="AE31" s="1">
        <v>76</v>
      </c>
    </row>
    <row r="32" spans="1:31" ht="9.75" customHeight="1" thickBot="1">
      <c r="A32" s="487"/>
      <c r="B32" s="470"/>
      <c r="C32" s="471"/>
      <c r="D32" s="471"/>
      <c r="E32" s="471"/>
      <c r="F32" s="471"/>
      <c r="G32" s="472"/>
      <c r="K32" s="1" t="b">
        <f>IF(OR(L32="",TYPE(L32)&lt;&gt;2),TRUE(),FALSE())</f>
        <v>1</v>
      </c>
      <c r="L32" s="42">
        <f>E18</f>
        <v>0</v>
      </c>
      <c r="M32" s="18" t="s">
        <v>470</v>
      </c>
      <c r="N32" s="1" t="str">
        <f ca="1">OFFSET(O32,0,MM!$L$5-1)</f>
        <v>Contact name </v>
      </c>
      <c r="O32" s="9" t="s">
        <v>303</v>
      </c>
      <c r="P32" s="9" t="s">
        <v>307</v>
      </c>
      <c r="Q32" s="9" t="s">
        <v>308</v>
      </c>
      <c r="R32" s="9" t="s">
        <v>907</v>
      </c>
      <c r="S32" s="56" t="s">
        <v>908</v>
      </c>
      <c r="T32" s="9" t="s">
        <v>909</v>
      </c>
      <c r="U32" s="9" t="s">
        <v>910</v>
      </c>
      <c r="V32" s="9" t="s">
        <v>555</v>
      </c>
      <c r="W32" s="50" t="s">
        <v>1068</v>
      </c>
      <c r="X32" s="38" t="s">
        <v>1155</v>
      </c>
      <c r="Y32" s="38" t="s">
        <v>54</v>
      </c>
      <c r="AB32" s="1" t="s">
        <v>197</v>
      </c>
      <c r="AC32" s="1" t="s">
        <v>198</v>
      </c>
      <c r="AD32" s="1" t="s">
        <v>199</v>
      </c>
      <c r="AE32" s="1">
        <v>86</v>
      </c>
    </row>
    <row r="33" spans="1:31" ht="33.75" customHeight="1" thickBot="1">
      <c r="A33" s="27"/>
      <c r="B33" s="477" t="s">
        <v>3182</v>
      </c>
      <c r="C33" s="25"/>
      <c r="D33" s="25"/>
      <c r="E33" s="27"/>
      <c r="F33" s="27"/>
      <c r="G33" s="27"/>
      <c r="K33" s="1" t="b">
        <f>IF(OR(L33="",TYPE(L33)&lt;&gt;2),TRUE(),FALSE())</f>
        <v>1</v>
      </c>
      <c r="L33" s="42">
        <f>E19</f>
        <v>0</v>
      </c>
      <c r="M33" s="18" t="s">
        <v>307</v>
      </c>
      <c r="N33" s="1" t="str">
        <f ca="1">OFFSET(O33,0,MM!$L$5-1)</f>
        <v>Telephone</v>
      </c>
      <c r="O33" s="9" t="s">
        <v>911</v>
      </c>
      <c r="P33" s="9" t="s">
        <v>163</v>
      </c>
      <c r="Q33" s="9" t="s">
        <v>309</v>
      </c>
      <c r="R33" s="9" t="s">
        <v>911</v>
      </c>
      <c r="S33" s="56" t="s">
        <v>912</v>
      </c>
      <c r="T33" s="9" t="s">
        <v>911</v>
      </c>
      <c r="U33" s="9" t="s">
        <v>911</v>
      </c>
      <c r="V33" s="9" t="s">
        <v>556</v>
      </c>
      <c r="W33" s="50" t="s">
        <v>911</v>
      </c>
      <c r="X33" s="38" t="s">
        <v>1156</v>
      </c>
      <c r="Y33" s="38" t="s">
        <v>911</v>
      </c>
      <c r="AB33" s="1" t="s">
        <v>200</v>
      </c>
      <c r="AC33" s="1" t="s">
        <v>477</v>
      </c>
      <c r="AD33" s="1" t="s">
        <v>478</v>
      </c>
      <c r="AE33" s="1">
        <v>96</v>
      </c>
    </row>
    <row r="34" spans="1:31" ht="30.75" customHeight="1" thickBot="1">
      <c r="A34" s="486"/>
      <c r="B34" s="500" t="s">
        <v>3181</v>
      </c>
      <c r="C34" s="501"/>
      <c r="D34" s="501"/>
      <c r="E34" s="502"/>
      <c r="F34" s="484"/>
      <c r="G34" s="485" t="str">
        <f>IF('GI'!O3&gt;0,$M$41,$M$42)</f>
        <v>empty</v>
      </c>
      <c r="K34" s="1" t="b">
        <f>IF(L34=0,TRUE(),FALSE())</f>
        <v>1</v>
      </c>
      <c r="L34" s="42">
        <f>E20</f>
        <v>0</v>
      </c>
      <c r="M34" s="18" t="s">
        <v>163</v>
      </c>
      <c r="N34" s="1" t="str">
        <f ca="1">OFFSET(O34,0,MM!$L$5-1)</f>
        <v>Fax</v>
      </c>
      <c r="O34" s="9" t="s">
        <v>164</v>
      </c>
      <c r="P34" s="9" t="s">
        <v>164</v>
      </c>
      <c r="Q34" s="9" t="s">
        <v>164</v>
      </c>
      <c r="R34" s="9" t="s">
        <v>164</v>
      </c>
      <c r="S34" s="20" t="s">
        <v>164</v>
      </c>
      <c r="T34" s="9" t="s">
        <v>913</v>
      </c>
      <c r="U34" s="9" t="s">
        <v>164</v>
      </c>
      <c r="V34" s="9" t="s">
        <v>164</v>
      </c>
      <c r="W34" s="50" t="s">
        <v>164</v>
      </c>
      <c r="X34" s="38" t="s">
        <v>164</v>
      </c>
      <c r="Y34" s="38" t="s">
        <v>164</v>
      </c>
      <c r="AB34" s="1" t="s">
        <v>479</v>
      </c>
      <c r="AC34" s="1" t="s">
        <v>480</v>
      </c>
      <c r="AD34" s="1" t="s">
        <v>481</v>
      </c>
      <c r="AE34" s="1">
        <v>100</v>
      </c>
    </row>
    <row r="35" spans="1:22" ht="41.25" customHeight="1" thickBot="1">
      <c r="A35" s="488"/>
      <c r="B35" s="477" t="s">
        <v>3191</v>
      </c>
      <c r="C35" s="473"/>
      <c r="D35" s="474"/>
      <c r="E35" s="474"/>
      <c r="F35" s="475"/>
      <c r="G35" s="476"/>
      <c r="L35" s="42"/>
      <c r="M35" s="18"/>
      <c r="T35" s="9"/>
      <c r="V35" s="9"/>
    </row>
    <row r="36" spans="1:31" ht="30.75" customHeight="1" thickBot="1">
      <c r="A36" s="486"/>
      <c r="B36" s="503" t="s">
        <v>3183</v>
      </c>
      <c r="C36" s="504"/>
      <c r="D36" s="504"/>
      <c r="E36" s="505"/>
      <c r="F36" s="77"/>
      <c r="G36" s="87" t="str">
        <f>IF(CB_G_A!O2&gt;0,$M$41,$M$42)</f>
        <v>empty</v>
      </c>
      <c r="K36" s="1" t="b">
        <f>IF(L36=0,TRUE(),FALSE())</f>
        <v>1</v>
      </c>
      <c r="L36" s="42">
        <f>E21</f>
        <v>0</v>
      </c>
      <c r="M36" s="18" t="s">
        <v>164</v>
      </c>
      <c r="N36" s="1" t="str">
        <f ca="1">OFFSET(O36,0,MM!$L$5-1)</f>
        <v>E-mail</v>
      </c>
      <c r="O36" s="9" t="s">
        <v>310</v>
      </c>
      <c r="P36" s="9" t="s">
        <v>310</v>
      </c>
      <c r="Q36" s="9" t="s">
        <v>311</v>
      </c>
      <c r="R36" s="9" t="s">
        <v>903</v>
      </c>
      <c r="S36" s="20" t="s">
        <v>1104</v>
      </c>
      <c r="T36" s="9" t="s">
        <v>914</v>
      </c>
      <c r="U36" s="9" t="s">
        <v>310</v>
      </c>
      <c r="V36" s="9" t="s">
        <v>87</v>
      </c>
      <c r="W36" s="50" t="s">
        <v>310</v>
      </c>
      <c r="X36" s="38" t="s">
        <v>310</v>
      </c>
      <c r="Y36" s="38" t="s">
        <v>310</v>
      </c>
      <c r="AB36" s="1" t="s">
        <v>482</v>
      </c>
      <c r="AC36" s="1" t="s">
        <v>483</v>
      </c>
      <c r="AD36" s="1" t="s">
        <v>484</v>
      </c>
      <c r="AE36" s="1">
        <v>854</v>
      </c>
    </row>
    <row r="37" spans="1:22" ht="30.75" customHeight="1" thickBot="1">
      <c r="A37" s="486"/>
      <c r="B37" s="503" t="s">
        <v>3185</v>
      </c>
      <c r="C37" s="504"/>
      <c r="D37" s="504"/>
      <c r="E37" s="505"/>
      <c r="F37" s="77"/>
      <c r="G37" s="87" t="str">
        <f>IF(CB_O_A!O2&gt;0,$M$41,$M$42)</f>
        <v>empty</v>
      </c>
      <c r="K37" s="1" t="b">
        <f>IF(L37=0,TRUE(),FALSE())</f>
        <v>1</v>
      </c>
      <c r="L37" s="42"/>
      <c r="M37" s="18"/>
      <c r="T37" s="9"/>
      <c r="V37" s="9"/>
    </row>
    <row r="38" spans="1:31" ht="30.75" customHeight="1" thickBot="1">
      <c r="A38" s="486"/>
      <c r="B38" s="506" t="s">
        <v>3184</v>
      </c>
      <c r="C38" s="507"/>
      <c r="D38" s="507"/>
      <c r="E38" s="508"/>
      <c r="F38" s="77"/>
      <c r="G38" s="87" t="str">
        <f>IF(CB_A_A!O2&gt;0,$M$41,$M$42)</f>
        <v>empty</v>
      </c>
      <c r="L38"/>
      <c r="M38"/>
      <c r="T38" s="9"/>
      <c r="V38" s="9"/>
      <c r="AB38" s="1" t="s">
        <v>175</v>
      </c>
      <c r="AC38" s="1" t="s">
        <v>485</v>
      </c>
      <c r="AD38" s="1" t="s">
        <v>486</v>
      </c>
      <c r="AE38" s="1">
        <v>116</v>
      </c>
    </row>
    <row r="39" spans="1:31" ht="30.75" customHeight="1" thickBot="1">
      <c r="A39" s="27"/>
      <c r="B39" s="513" t="s">
        <v>3186</v>
      </c>
      <c r="C39" s="514"/>
      <c r="D39" s="514"/>
      <c r="E39" s="515"/>
      <c r="F39" s="78"/>
      <c r="G39" s="375" t="str">
        <f>IF(DS_A!O2&gt;0,$M$41,$M$42)</f>
        <v>empty</v>
      </c>
      <c r="L39" s="45"/>
      <c r="M39" s="46"/>
      <c r="N39" s="1" t="str">
        <f ca="1">OFFSET(O39,0,MM!$L$5-1)</f>
        <v>an updated "POPULATION CARD" each year at an anniversary date of your choice.</v>
      </c>
      <c r="O39" s="9" t="s">
        <v>174</v>
      </c>
      <c r="P39" s="9" t="s">
        <v>8</v>
      </c>
      <c r="Q39" s="9" t="s">
        <v>9</v>
      </c>
      <c r="R39" s="9" t="s">
        <v>393</v>
      </c>
      <c r="S39" s="56" t="s">
        <v>1105</v>
      </c>
      <c r="T39" s="9" t="s">
        <v>394</v>
      </c>
      <c r="U39" s="9" t="s">
        <v>1079</v>
      </c>
      <c r="V39" s="9" t="s">
        <v>88</v>
      </c>
      <c r="W39" s="50" t="s">
        <v>1127</v>
      </c>
      <c r="X39" s="49" t="s">
        <v>1091</v>
      </c>
      <c r="AB39" s="1" t="s">
        <v>176</v>
      </c>
      <c r="AC39" s="1" t="s">
        <v>487</v>
      </c>
      <c r="AD39" s="1" t="s">
        <v>488</v>
      </c>
      <c r="AE39" s="1">
        <v>124</v>
      </c>
    </row>
    <row r="40" spans="1:31" ht="30.75" customHeight="1" thickBot="1">
      <c r="A40" s="486"/>
      <c r="B40" s="516" t="s">
        <v>3235</v>
      </c>
      <c r="C40" s="517"/>
      <c r="D40" s="517"/>
      <c r="E40" s="518"/>
      <c r="F40" s="77"/>
      <c r="G40" s="87" t="str">
        <f>IF(IT_CVT_A!O2&gt;0,$M$41,$M$42)</f>
        <v>empty</v>
      </c>
      <c r="L40" s="45"/>
      <c r="M40" s="46"/>
      <c r="N40" s="1" t="str">
        <f ca="1">OFFSET(O40,0,MM!$L$5-1)</f>
        <v>an updated "POPULATION CARD" each year at an anniversary date of your choice.</v>
      </c>
      <c r="O40" s="9" t="s">
        <v>174</v>
      </c>
      <c r="P40" s="9" t="s">
        <v>8</v>
      </c>
      <c r="Q40" s="9" t="s">
        <v>9</v>
      </c>
      <c r="R40" s="9" t="s">
        <v>393</v>
      </c>
      <c r="S40" s="56" t="s">
        <v>1105</v>
      </c>
      <c r="T40" s="9" t="s">
        <v>394</v>
      </c>
      <c r="U40" s="9" t="s">
        <v>1079</v>
      </c>
      <c r="V40" s="9" t="s">
        <v>88</v>
      </c>
      <c r="W40" s="50" t="s">
        <v>1127</v>
      </c>
      <c r="X40" s="49" t="s">
        <v>1091</v>
      </c>
      <c r="AB40" s="1" t="s">
        <v>176</v>
      </c>
      <c r="AC40" s="1" t="s">
        <v>487</v>
      </c>
      <c r="AD40" s="1" t="s">
        <v>488</v>
      </c>
      <c r="AE40" s="1">
        <v>124</v>
      </c>
    </row>
    <row r="41" spans="1:24" ht="30.75" customHeight="1" thickBot="1">
      <c r="A41" s="486"/>
      <c r="B41" s="519" t="s">
        <v>3189</v>
      </c>
      <c r="C41" s="520"/>
      <c r="D41" s="520"/>
      <c r="E41" s="521"/>
      <c r="F41" s="77"/>
      <c r="G41" s="87" t="str">
        <f>IF(IT_MVT_CT_A!O2&gt;0,$M$41,$M$42)</f>
        <v>empty</v>
      </c>
      <c r="L41" s="45"/>
      <c r="M41" s="357" t="s">
        <v>3069</v>
      </c>
      <c r="S41" s="56"/>
      <c r="T41" s="9"/>
      <c r="V41" s="9"/>
      <c r="X41" s="49"/>
    </row>
    <row r="42" spans="1:24" ht="30.75" customHeight="1" thickBot="1">
      <c r="A42" s="486"/>
      <c r="B42" s="522" t="s">
        <v>3190</v>
      </c>
      <c r="C42" s="523"/>
      <c r="D42" s="523"/>
      <c r="E42" s="524"/>
      <c r="F42" s="77"/>
      <c r="G42" s="87" t="str">
        <f>IF(IT_CCVT_A!O2&gt;0,$M$41,$M$42)</f>
        <v>empty</v>
      </c>
      <c r="L42" s="45"/>
      <c r="M42" s="357" t="s">
        <v>3070</v>
      </c>
      <c r="S42" s="56"/>
      <c r="T42" s="9"/>
      <c r="V42" s="9"/>
      <c r="X42" s="49"/>
    </row>
    <row r="43" spans="1:24" ht="30.75" customHeight="1" thickBot="1">
      <c r="A43" s="486"/>
      <c r="B43" s="525" t="s">
        <v>3187</v>
      </c>
      <c r="C43" s="526"/>
      <c r="D43" s="526"/>
      <c r="E43" s="527"/>
      <c r="F43" s="86"/>
      <c r="G43" s="375" t="str">
        <f>IF(SA_A!O2&gt;0,$M$41,$M$42)</f>
        <v>empty</v>
      </c>
      <c r="K43" s="36"/>
      <c r="M43" s="18"/>
      <c r="S43" s="56"/>
      <c r="T43" s="9"/>
      <c r="V43" s="9"/>
      <c r="X43" s="49"/>
    </row>
    <row r="44" spans="1:22" ht="30.75" customHeight="1" thickBot="1">
      <c r="A44" s="486"/>
      <c r="B44" s="519" t="s">
        <v>3192</v>
      </c>
      <c r="C44" s="520"/>
      <c r="D44" s="520"/>
      <c r="E44" s="521"/>
      <c r="F44" s="77"/>
      <c r="G44" s="87" t="str">
        <f>IF(CAP_A!O2&gt;0,$M$41,$M$42)</f>
        <v>empty</v>
      </c>
      <c r="K44" s="36"/>
      <c r="S44" s="56"/>
      <c r="T44" s="9"/>
      <c r="V44" s="9"/>
    </row>
    <row r="45" spans="1:31" ht="30.75" customHeight="1" thickBot="1">
      <c r="A45" s="486"/>
      <c r="B45" s="525" t="s">
        <v>3188</v>
      </c>
      <c r="C45" s="526"/>
      <c r="D45" s="526"/>
      <c r="E45" s="527"/>
      <c r="F45" s="86"/>
      <c r="G45" s="375" t="str">
        <f>IF(PI_A!O2&gt;0,$M$41,$M$42)</f>
        <v>empty</v>
      </c>
      <c r="K45" s="36"/>
      <c r="N45" s="1" t="str">
        <f ca="1">OFFSET(O45,0,MM!$L$5-1)</f>
        <v>The button with an embedded question mark is a link to a pertinent definition.</v>
      </c>
      <c r="O45" s="50" t="s">
        <v>974</v>
      </c>
      <c r="P45" s="53" t="s">
        <v>387</v>
      </c>
      <c r="Q45" s="50" t="s">
        <v>1060</v>
      </c>
      <c r="R45" s="50" t="s">
        <v>1049</v>
      </c>
      <c r="S45" s="55" t="s">
        <v>414</v>
      </c>
      <c r="T45" s="50" t="s">
        <v>366</v>
      </c>
      <c r="U45" s="50" t="s">
        <v>923</v>
      </c>
      <c r="V45" s="38" t="s">
        <v>89</v>
      </c>
      <c r="W45" s="50" t="s">
        <v>1069</v>
      </c>
      <c r="X45" s="38" t="s">
        <v>1092</v>
      </c>
      <c r="Y45" s="38" t="s">
        <v>55</v>
      </c>
      <c r="AB45" s="1" t="s">
        <v>177</v>
      </c>
      <c r="AC45" s="1" t="s">
        <v>489</v>
      </c>
      <c r="AD45" s="1" t="s">
        <v>490</v>
      </c>
      <c r="AE45" s="1">
        <v>148</v>
      </c>
    </row>
    <row r="46" spans="1:31" ht="15.75">
      <c r="A46" s="27"/>
      <c r="B46" s="6"/>
      <c r="E46" s="64"/>
      <c r="F46" s="64"/>
      <c r="G46" s="27"/>
      <c r="K46" s="36"/>
      <c r="N46" s="1" t="str">
        <f ca="1">OFFSET(O46,0,MM!$L$5-1)</f>
        <v>Error free?</v>
      </c>
      <c r="O46" s="9" t="s">
        <v>510</v>
      </c>
      <c r="P46" s="9" t="s">
        <v>26</v>
      </c>
      <c r="Q46" s="9" t="s">
        <v>507</v>
      </c>
      <c r="R46" s="9" t="s">
        <v>1050</v>
      </c>
      <c r="S46" s="20" t="s">
        <v>26</v>
      </c>
      <c r="T46" s="9" t="s">
        <v>367</v>
      </c>
      <c r="U46" s="9" t="s">
        <v>924</v>
      </c>
      <c r="V46" s="1" t="s">
        <v>90</v>
      </c>
      <c r="W46" s="50" t="s">
        <v>1070</v>
      </c>
      <c r="X46" s="38" t="s">
        <v>1093</v>
      </c>
      <c r="Y46" s="38" t="s">
        <v>56</v>
      </c>
      <c r="AB46" s="1" t="s">
        <v>178</v>
      </c>
      <c r="AC46" s="1" t="s">
        <v>491</v>
      </c>
      <c r="AD46" s="1" t="s">
        <v>492</v>
      </c>
      <c r="AE46" s="1">
        <v>156</v>
      </c>
    </row>
    <row r="47" spans="1:31" ht="15">
      <c r="A47" s="27"/>
      <c r="B47" s="6"/>
      <c r="E47" s="27"/>
      <c r="F47" s="27"/>
      <c r="G47" s="27"/>
      <c r="K47" s="36"/>
      <c r="T47" s="9"/>
      <c r="AB47" s="1" t="s">
        <v>179</v>
      </c>
      <c r="AC47" s="1" t="s">
        <v>493</v>
      </c>
      <c r="AD47" s="1" t="s">
        <v>494</v>
      </c>
      <c r="AE47" s="1">
        <v>162</v>
      </c>
    </row>
    <row r="48" spans="1:31" ht="15">
      <c r="A48" s="27"/>
      <c r="E48" s="27"/>
      <c r="F48" s="27"/>
      <c r="G48" s="27"/>
      <c r="K48" s="36"/>
      <c r="T48" s="9"/>
      <c r="AB48" s="1" t="s">
        <v>180</v>
      </c>
      <c r="AC48" s="1" t="s">
        <v>495</v>
      </c>
      <c r="AD48" s="1" t="s">
        <v>496</v>
      </c>
      <c r="AE48" s="1">
        <v>166</v>
      </c>
    </row>
    <row r="49" spans="1:31" ht="15.75">
      <c r="A49" s="52"/>
      <c r="B49" s="6"/>
      <c r="C49"/>
      <c r="D49" s="64"/>
      <c r="E49" s="27"/>
      <c r="F49" s="27"/>
      <c r="G49" s="27"/>
      <c r="K49" s="36"/>
      <c r="N49" s="1" t="str">
        <f ca="1">OFFSET(O49,0,MM!$L$5-1)</f>
        <v>Main Menu</v>
      </c>
      <c r="P49" s="20" t="s">
        <v>503</v>
      </c>
      <c r="R49" s="20" t="s">
        <v>1067</v>
      </c>
      <c r="T49" s="9"/>
      <c r="AB49" s="1" t="s">
        <v>181</v>
      </c>
      <c r="AC49" s="1" t="s">
        <v>497</v>
      </c>
      <c r="AD49" s="1" t="s">
        <v>498</v>
      </c>
      <c r="AE49" s="1">
        <v>170</v>
      </c>
    </row>
    <row r="50" spans="2:31" ht="15">
      <c r="B50" s="65"/>
      <c r="C50" s="65"/>
      <c r="K50" s="36"/>
      <c r="N50" s="1" t="str">
        <f ca="1">OFFSET(O50,0,MM!$L$5-1)</f>
        <v>Which card do you want to fill out?</v>
      </c>
      <c r="O50" s="9" t="s">
        <v>975</v>
      </c>
      <c r="P50" s="9" t="s">
        <v>1125</v>
      </c>
      <c r="Q50" s="9" t="s">
        <v>431</v>
      </c>
      <c r="R50" s="9" t="s">
        <v>201</v>
      </c>
      <c r="S50" s="56" t="s">
        <v>1106</v>
      </c>
      <c r="T50" s="9" t="s">
        <v>202</v>
      </c>
      <c r="U50" s="9" t="s">
        <v>203</v>
      </c>
      <c r="V50" s="1" t="s">
        <v>91</v>
      </c>
      <c r="W50" s="50" t="s">
        <v>1071</v>
      </c>
      <c r="X50" s="38" t="s">
        <v>1094</v>
      </c>
      <c r="Y50" s="38" t="s">
        <v>57</v>
      </c>
      <c r="AB50" s="1" t="s">
        <v>499</v>
      </c>
      <c r="AC50" s="1" t="s">
        <v>500</v>
      </c>
      <c r="AD50" s="1" t="s">
        <v>501</v>
      </c>
      <c r="AE50" s="1">
        <v>174</v>
      </c>
    </row>
    <row r="51" spans="2:31" ht="15.75">
      <c r="B51" s="65"/>
      <c r="C51" s="65"/>
      <c r="K51" s="36"/>
      <c r="M51" s="18" t="s">
        <v>915</v>
      </c>
      <c r="N51" s="1" t="str">
        <f ca="1">OFFSET(O51,0,MM!$L$5-1)</f>
        <v>Population</v>
      </c>
      <c r="O51" s="9" t="s">
        <v>304</v>
      </c>
      <c r="P51" s="9" t="s">
        <v>432</v>
      </c>
      <c r="Q51" s="9" t="s">
        <v>432</v>
      </c>
      <c r="R51" s="9" t="s">
        <v>204</v>
      </c>
      <c r="S51" s="56" t="s">
        <v>415</v>
      </c>
      <c r="T51" s="9" t="s">
        <v>205</v>
      </c>
      <c r="U51" s="9" t="s">
        <v>206</v>
      </c>
      <c r="V51" s="1" t="s">
        <v>13</v>
      </c>
      <c r="W51" s="50" t="s">
        <v>1072</v>
      </c>
      <c r="X51" s="38" t="s">
        <v>1095</v>
      </c>
      <c r="Y51" s="38" t="s">
        <v>58</v>
      </c>
      <c r="AB51" s="1" t="s">
        <v>682</v>
      </c>
      <c r="AC51" s="1" t="s">
        <v>683</v>
      </c>
      <c r="AD51" s="1" t="s">
        <v>684</v>
      </c>
      <c r="AE51" s="1">
        <v>178</v>
      </c>
    </row>
    <row r="52" spans="2:31" ht="15">
      <c r="B52" s="65"/>
      <c r="C52"/>
      <c r="K52" s="36"/>
      <c r="N52" s="1" t="str">
        <f ca="1">OFFSET(O52,0,MM!$L$5-1)</f>
        <v>Failure</v>
      </c>
      <c r="O52" s="9" t="s">
        <v>305</v>
      </c>
      <c r="P52" s="9" t="s">
        <v>433</v>
      </c>
      <c r="Q52" s="9" t="s">
        <v>771</v>
      </c>
      <c r="R52" s="9" t="s">
        <v>207</v>
      </c>
      <c r="S52" s="56" t="s">
        <v>416</v>
      </c>
      <c r="T52" s="9" t="s">
        <v>208</v>
      </c>
      <c r="U52" s="9" t="s">
        <v>471</v>
      </c>
      <c r="V52" s="1" t="s">
        <v>14</v>
      </c>
      <c r="W52" s="50" t="s">
        <v>1073</v>
      </c>
      <c r="X52" s="38" t="s">
        <v>1096</v>
      </c>
      <c r="Y52" s="38" t="s">
        <v>59</v>
      </c>
      <c r="AB52" s="1" t="s">
        <v>685</v>
      </c>
      <c r="AC52" s="1" t="s">
        <v>686</v>
      </c>
      <c r="AD52" s="1" t="s">
        <v>687</v>
      </c>
      <c r="AE52" s="1">
        <v>180</v>
      </c>
    </row>
    <row r="53" spans="2:31" ht="15">
      <c r="B53" s="65"/>
      <c r="C53"/>
      <c r="N53" s="1" t="str">
        <f ca="1">OFFSET(O53,0,MM!$L$5-1)</f>
        <v>Circuit breakers</v>
      </c>
      <c r="O53" s="9" t="s">
        <v>511</v>
      </c>
      <c r="P53" s="65" t="s">
        <v>1272</v>
      </c>
      <c r="Q53" s="9" t="s">
        <v>772</v>
      </c>
      <c r="R53" s="9" t="s">
        <v>472</v>
      </c>
      <c r="S53" s="20" t="s">
        <v>1107</v>
      </c>
      <c r="T53" s="9" t="s">
        <v>396</v>
      </c>
      <c r="U53" s="9" t="s">
        <v>397</v>
      </c>
      <c r="V53" s="1" t="s">
        <v>15</v>
      </c>
      <c r="W53" s="50" t="s">
        <v>1128</v>
      </c>
      <c r="X53" s="38" t="s">
        <v>1097</v>
      </c>
      <c r="Y53" s="38" t="s">
        <v>60</v>
      </c>
      <c r="AB53" s="1" t="s">
        <v>688</v>
      </c>
      <c r="AC53" s="1" t="s">
        <v>689</v>
      </c>
      <c r="AD53" s="1" t="s">
        <v>690</v>
      </c>
      <c r="AE53" s="1">
        <v>184</v>
      </c>
    </row>
    <row r="54" spans="2:31" ht="15">
      <c r="B54" s="65"/>
      <c r="C54"/>
      <c r="N54" s="1" t="str">
        <f ca="1">OFFSET(O54,0,MM!$L$5-1)</f>
        <v>Load switches, </v>
      </c>
      <c r="O54" s="9" t="s">
        <v>976</v>
      </c>
      <c r="P54" s="65" t="s">
        <v>1205</v>
      </c>
      <c r="Q54" s="9" t="s">
        <v>770</v>
      </c>
      <c r="R54" s="9" t="s">
        <v>770</v>
      </c>
      <c r="S54" s="20" t="s">
        <v>770</v>
      </c>
      <c r="T54" s="9" t="s">
        <v>770</v>
      </c>
      <c r="U54" s="9" t="s">
        <v>398</v>
      </c>
      <c r="V54" s="1" t="s">
        <v>16</v>
      </c>
      <c r="W54" s="50" t="s">
        <v>1074</v>
      </c>
      <c r="X54" s="38" t="s">
        <v>770</v>
      </c>
      <c r="Y54" s="38" t="s">
        <v>770</v>
      </c>
      <c r="AB54" s="1" t="s">
        <v>691</v>
      </c>
      <c r="AC54" s="1" t="s">
        <v>692</v>
      </c>
      <c r="AD54" s="1" t="s">
        <v>693</v>
      </c>
      <c r="AE54" s="1">
        <v>188</v>
      </c>
    </row>
    <row r="55" spans="14:31" ht="15">
      <c r="N55" s="1" t="str">
        <f ca="1">OFFSET(O55,0,MM!$L$5-1)</f>
        <v>Disconnects, </v>
      </c>
      <c r="O55" s="9" t="s">
        <v>512</v>
      </c>
      <c r="P55" s="65" t="s">
        <v>1206</v>
      </c>
      <c r="Q55" s="9" t="s">
        <v>773</v>
      </c>
      <c r="R55" s="9" t="s">
        <v>399</v>
      </c>
      <c r="S55" s="20" t="s">
        <v>1131</v>
      </c>
      <c r="T55" s="9" t="s">
        <v>368</v>
      </c>
      <c r="U55" s="9" t="s">
        <v>400</v>
      </c>
      <c r="V55" s="1" t="s">
        <v>17</v>
      </c>
      <c r="W55" s="50" t="s">
        <v>1075</v>
      </c>
      <c r="X55" s="38" t="s">
        <v>1098</v>
      </c>
      <c r="Y55" s="38" t="s">
        <v>61</v>
      </c>
      <c r="AB55" s="1" t="s">
        <v>694</v>
      </c>
      <c r="AC55" s="1" t="s">
        <v>695</v>
      </c>
      <c r="AD55" s="1" t="s">
        <v>696</v>
      </c>
      <c r="AE55" s="1">
        <v>384</v>
      </c>
    </row>
    <row r="56" spans="13:31" ht="15">
      <c r="M56" s="36"/>
      <c r="N56" s="1" t="str">
        <f ca="1">OFFSET(O56,0,MM!$L$5-1)</f>
        <v>earthing switches, </v>
      </c>
      <c r="O56" s="9" t="s">
        <v>1090</v>
      </c>
      <c r="P56" s="65" t="s">
        <v>1207</v>
      </c>
      <c r="Q56" s="9" t="s">
        <v>774</v>
      </c>
      <c r="R56" s="9" t="s">
        <v>401</v>
      </c>
      <c r="S56" s="20" t="s">
        <v>1108</v>
      </c>
      <c r="T56" s="9" t="s">
        <v>402</v>
      </c>
      <c r="U56" s="9" t="s">
        <v>403</v>
      </c>
      <c r="V56" s="1" t="s">
        <v>18</v>
      </c>
      <c r="W56" s="50" t="s">
        <v>1076</v>
      </c>
      <c r="X56" s="38" t="s">
        <v>1099</v>
      </c>
      <c r="Y56" s="38" t="s">
        <v>62</v>
      </c>
      <c r="AB56" s="1" t="s">
        <v>697</v>
      </c>
      <c r="AC56" s="1" t="s">
        <v>698</v>
      </c>
      <c r="AD56" s="1" t="s">
        <v>699</v>
      </c>
      <c r="AE56" s="1">
        <v>191</v>
      </c>
    </row>
    <row r="57" spans="13:31" ht="15">
      <c r="M57" s="36"/>
      <c r="N57" s="1" t="str">
        <f ca="1">OFFSET(O57,0,MM!$L$5-1)</f>
        <v>Conventional Instrument transformers (CT, VT, CT/VT, line traps), </v>
      </c>
      <c r="O57" s="9" t="s">
        <v>306</v>
      </c>
      <c r="P57" s="65" t="s">
        <v>1208</v>
      </c>
      <c r="Q57" s="9" t="s">
        <v>925</v>
      </c>
      <c r="R57" s="9" t="s">
        <v>404</v>
      </c>
      <c r="S57" s="20" t="s">
        <v>1109</v>
      </c>
      <c r="T57" s="9" t="s">
        <v>405</v>
      </c>
      <c r="U57" s="9" t="s">
        <v>406</v>
      </c>
      <c r="V57" s="1" t="s">
        <v>19</v>
      </c>
      <c r="W57" s="50" t="s">
        <v>1077</v>
      </c>
      <c r="X57" s="38" t="s">
        <v>1100</v>
      </c>
      <c r="Y57" s="38" t="s">
        <v>63</v>
      </c>
      <c r="AB57" s="1" t="s">
        <v>700</v>
      </c>
      <c r="AC57" s="1" t="s">
        <v>701</v>
      </c>
      <c r="AD57" s="1" t="s">
        <v>702</v>
      </c>
      <c r="AE57" s="1">
        <v>192</v>
      </c>
    </row>
    <row r="58" spans="13:31" ht="15">
      <c r="M58" s="36"/>
      <c r="N58" s="1" t="str">
        <f ca="1">OFFSET(O58,0,MM!$L$5-1)</f>
        <v>Surge Arresters, </v>
      </c>
      <c r="O58" s="9" t="s">
        <v>977</v>
      </c>
      <c r="P58" s="65" t="s">
        <v>1209</v>
      </c>
      <c r="Q58" s="9" t="s">
        <v>868</v>
      </c>
      <c r="R58" s="9" t="s">
        <v>1067</v>
      </c>
      <c r="S58" s="56" t="s">
        <v>417</v>
      </c>
      <c r="T58" s="9" t="s">
        <v>369</v>
      </c>
      <c r="U58" s="9" t="s">
        <v>919</v>
      </c>
      <c r="V58" s="1" t="s">
        <v>20</v>
      </c>
      <c r="W58" s="50" t="s">
        <v>916</v>
      </c>
      <c r="X58" s="38" t="s">
        <v>1101</v>
      </c>
      <c r="Y58" s="38" t="s">
        <v>64</v>
      </c>
      <c r="AB58" s="1" t="s">
        <v>703</v>
      </c>
      <c r="AC58" s="1" t="s">
        <v>704</v>
      </c>
      <c r="AD58" s="1" t="s">
        <v>705</v>
      </c>
      <c r="AE58" s="1">
        <v>196</v>
      </c>
    </row>
    <row r="59" spans="13:31" ht="15">
      <c r="M59" s="36"/>
      <c r="N59" s="1" t="str">
        <f ca="1">OFFSET(O59,0,MM!$L$5-1)</f>
        <v>Post insulators</v>
      </c>
      <c r="O59" s="9" t="s">
        <v>978</v>
      </c>
      <c r="P59" s="65" t="s">
        <v>1213</v>
      </c>
      <c r="Q59" s="9" t="s">
        <v>870</v>
      </c>
      <c r="R59" s="9" t="s">
        <v>468</v>
      </c>
      <c r="S59" s="20" t="s">
        <v>869</v>
      </c>
      <c r="T59" s="9" t="s">
        <v>370</v>
      </c>
      <c r="U59" s="9" t="s">
        <v>978</v>
      </c>
      <c r="V59" s="1" t="s">
        <v>21</v>
      </c>
      <c r="W59" s="50" t="s">
        <v>917</v>
      </c>
      <c r="X59" s="38" t="s">
        <v>1102</v>
      </c>
      <c r="Y59" s="38" t="s">
        <v>869</v>
      </c>
      <c r="AB59" s="1" t="s">
        <v>706</v>
      </c>
      <c r="AC59" s="1" t="s">
        <v>707</v>
      </c>
      <c r="AD59" s="1" t="s">
        <v>708</v>
      </c>
      <c r="AE59" s="1">
        <v>203</v>
      </c>
    </row>
    <row r="60" spans="14:31" ht="15">
      <c r="N60" s="1" t="str">
        <f ca="1">OFFSET(O60,0,MM!$L$5-1)</f>
        <v>Shunt/series reactors,</v>
      </c>
      <c r="O60" s="9" t="s">
        <v>979</v>
      </c>
      <c r="P60" s="65" t="s">
        <v>1210</v>
      </c>
      <c r="Q60" s="9" t="s">
        <v>967</v>
      </c>
      <c r="R60" s="9" t="s">
        <v>469</v>
      </c>
      <c r="S60" s="56" t="s">
        <v>418</v>
      </c>
      <c r="T60" s="9" t="s">
        <v>967</v>
      </c>
      <c r="U60" s="9" t="s">
        <v>920</v>
      </c>
      <c r="V60" s="1" t="s">
        <v>22</v>
      </c>
      <c r="W60" s="50" t="s">
        <v>918</v>
      </c>
      <c r="X60" s="38" t="s">
        <v>1103</v>
      </c>
      <c r="Y60" s="38" t="s">
        <v>65</v>
      </c>
      <c r="AB60" s="1" t="s">
        <v>709</v>
      </c>
      <c r="AC60" s="1" t="s">
        <v>710</v>
      </c>
      <c r="AD60" s="1" t="s">
        <v>711</v>
      </c>
      <c r="AE60" s="1">
        <v>208</v>
      </c>
    </row>
    <row r="61" spans="14:31" ht="15">
      <c r="N61" s="1" t="str">
        <f ca="1">OFFSET(O61,0,MM!$L$5-1)</f>
        <v>Capacitor banks,</v>
      </c>
      <c r="P61" s="65" t="s">
        <v>1211</v>
      </c>
      <c r="AB61" s="1" t="s">
        <v>712</v>
      </c>
      <c r="AC61" s="1" t="s">
        <v>713</v>
      </c>
      <c r="AD61" s="1" t="s">
        <v>714</v>
      </c>
      <c r="AE61" s="1">
        <v>262</v>
      </c>
    </row>
    <row r="62" spans="13:31" ht="15.75">
      <c r="M62" s="18" t="s">
        <v>473</v>
      </c>
      <c r="N62" s="1" t="str">
        <f ca="1">OFFSET(O62,0,MM!$L$5-1)</f>
        <v>Other substation equipment e.g. busbar conductors and accessories etc.</v>
      </c>
      <c r="P62" s="65" t="s">
        <v>1212</v>
      </c>
      <c r="AB62" s="1" t="s">
        <v>715</v>
      </c>
      <c r="AC62" s="1" t="s">
        <v>716</v>
      </c>
      <c r="AD62" s="1" t="s">
        <v>717</v>
      </c>
      <c r="AE62" s="1">
        <v>212</v>
      </c>
    </row>
    <row r="63" spans="13:31" ht="15">
      <c r="M63" s="30" t="str">
        <f>M64&amp;"_"&amp;M65&amp;"_"&amp;M66&amp;"_"&amp;M67&amp;M68&amp;M69</f>
        <v>2013_0_0_GH9</v>
      </c>
      <c r="AB63" s="1" t="s">
        <v>718</v>
      </c>
      <c r="AC63" s="1" t="s">
        <v>719</v>
      </c>
      <c r="AD63" s="1" t="s">
        <v>720</v>
      </c>
      <c r="AE63" s="1">
        <v>214</v>
      </c>
    </row>
    <row r="64" spans="13:31" ht="15">
      <c r="M64" s="1">
        <f ca="1">IF(L6&gt;0,OFFSET(P7,L6-1,0),"200Y")</f>
        <v>2013</v>
      </c>
      <c r="T64" s="9"/>
      <c r="AB64" s="1" t="s">
        <v>721</v>
      </c>
      <c r="AC64" s="1" t="s">
        <v>722</v>
      </c>
      <c r="AD64" s="1" t="s">
        <v>723</v>
      </c>
      <c r="AE64" s="1">
        <v>626</v>
      </c>
    </row>
    <row r="65" spans="13:31" ht="15">
      <c r="M65" s="1">
        <f ca="1">OFFSET(AD2,L15-1,0)</f>
        <v>0</v>
      </c>
      <c r="T65" s="9"/>
      <c r="AB65" s="1" t="s">
        <v>724</v>
      </c>
      <c r="AC65" s="1" t="s">
        <v>725</v>
      </c>
      <c r="AD65" s="1" t="s">
        <v>726</v>
      </c>
      <c r="AE65" s="1">
        <v>218</v>
      </c>
    </row>
    <row r="66" spans="13:31" ht="15">
      <c r="M66" s="1">
        <f>L18</f>
        <v>0</v>
      </c>
      <c r="T66" s="9"/>
      <c r="AB66" s="1" t="s">
        <v>727</v>
      </c>
      <c r="AC66" s="1" t="s">
        <v>728</v>
      </c>
      <c r="AD66" s="1" t="s">
        <v>729</v>
      </c>
      <c r="AE66" s="1">
        <v>818</v>
      </c>
    </row>
    <row r="67" spans="12:31" ht="15">
      <c r="L67" s="38"/>
      <c r="M67" s="1" t="str">
        <f>IF(M70&lt;10,CHAR(48+M70),CHAR(55+M70))</f>
        <v>G</v>
      </c>
      <c r="T67" s="9"/>
      <c r="AB67" s="1" t="s">
        <v>730</v>
      </c>
      <c r="AC67" s="1" t="s">
        <v>731</v>
      </c>
      <c r="AD67" s="1" t="s">
        <v>732</v>
      </c>
      <c r="AE67" s="1">
        <v>222</v>
      </c>
    </row>
    <row r="68" spans="13:31" ht="15">
      <c r="M68" s="1" t="str">
        <f>IF(M71&lt;10,CHAR(48+M71),CHAR(55+M71))</f>
        <v>H</v>
      </c>
      <c r="N68" s="1" t="str">
        <f ca="1">OFFSET(O68,0,MM!$L$5-1)</f>
        <v>Send to CIGRE ?</v>
      </c>
      <c r="O68" s="9" t="s">
        <v>513</v>
      </c>
      <c r="P68" s="9" t="s">
        <v>549</v>
      </c>
      <c r="Q68" s="9" t="s">
        <v>1078</v>
      </c>
      <c r="R68" s="9" t="s">
        <v>372</v>
      </c>
      <c r="S68" s="9" t="s">
        <v>1110</v>
      </c>
      <c r="T68" s="9" t="s">
        <v>371</v>
      </c>
      <c r="U68" s="9" t="s">
        <v>1080</v>
      </c>
      <c r="V68" s="48" t="s">
        <v>549</v>
      </c>
      <c r="W68" s="20" t="s">
        <v>1266</v>
      </c>
      <c r="X68" s="48" t="s">
        <v>549</v>
      </c>
      <c r="Y68" s="38" t="s">
        <v>66</v>
      </c>
      <c r="AB68" s="1" t="s">
        <v>733</v>
      </c>
      <c r="AC68" s="1" t="s">
        <v>734</v>
      </c>
      <c r="AD68" s="1" t="s">
        <v>735</v>
      </c>
      <c r="AE68" s="1">
        <v>226</v>
      </c>
    </row>
    <row r="69" spans="13:31" ht="15">
      <c r="M69" s="1" t="str">
        <f>IF(M72&lt;10,CHAR(48+M72),CHAR(55+M72))</f>
        <v>9</v>
      </c>
      <c r="N69" s="1" t="str">
        <f ca="1">OFFSET(O69,0,MM!$L$5-1)</f>
        <v>No</v>
      </c>
      <c r="O69" s="9" t="s">
        <v>603</v>
      </c>
      <c r="P69" s="9" t="s">
        <v>830</v>
      </c>
      <c r="Q69" s="9" t="s">
        <v>502</v>
      </c>
      <c r="R69" s="9" t="s">
        <v>395</v>
      </c>
      <c r="S69" s="20" t="s">
        <v>209</v>
      </c>
      <c r="T69" s="9" t="s">
        <v>210</v>
      </c>
      <c r="U69" s="9" t="s">
        <v>211</v>
      </c>
      <c r="V69" s="1" t="s">
        <v>830</v>
      </c>
      <c r="W69" s="50" t="s">
        <v>603</v>
      </c>
      <c r="X69" s="38" t="s">
        <v>830</v>
      </c>
      <c r="Y69" s="38" t="s">
        <v>67</v>
      </c>
      <c r="AB69" s="1" t="s">
        <v>736</v>
      </c>
      <c r="AC69" s="1" t="s">
        <v>737</v>
      </c>
      <c r="AD69" s="1" t="s">
        <v>738</v>
      </c>
      <c r="AE69" s="1">
        <v>232</v>
      </c>
    </row>
    <row r="70" spans="13:31" ht="15">
      <c r="M70" s="35">
        <f>TRUNC(M73/36^2)</f>
        <v>16</v>
      </c>
      <c r="N70" s="1" t="str">
        <f ca="1">OFFSET(O70,0,MM!$L$5-1)</f>
        <v>Do you want to save only this card and send it back to CIGRE ?</v>
      </c>
      <c r="O70" s="9" t="s">
        <v>77</v>
      </c>
      <c r="P70" s="9" t="s">
        <v>983</v>
      </c>
      <c r="Q70" s="9" t="s">
        <v>29</v>
      </c>
      <c r="R70" s="9" t="s">
        <v>30</v>
      </c>
      <c r="S70" s="20" t="s">
        <v>0</v>
      </c>
      <c r="T70" s="9" t="s">
        <v>1129</v>
      </c>
      <c r="U70" s="9" t="s">
        <v>1</v>
      </c>
      <c r="V70" s="9" t="s">
        <v>981</v>
      </c>
      <c r="W70" s="50" t="s">
        <v>1130</v>
      </c>
      <c r="X70" s="49" t="s">
        <v>983</v>
      </c>
      <c r="Y70" s="38" t="s">
        <v>68</v>
      </c>
      <c r="AB70" s="1" t="s">
        <v>739</v>
      </c>
      <c r="AC70" s="1" t="s">
        <v>740</v>
      </c>
      <c r="AD70" s="1" t="s">
        <v>741</v>
      </c>
      <c r="AE70" s="1">
        <v>233</v>
      </c>
    </row>
    <row r="71" spans="13:31" ht="15">
      <c r="M71" s="32">
        <f>MOD(TRUNC(M73/36,0),36)</f>
        <v>17</v>
      </c>
      <c r="AB71" s="1" t="s">
        <v>742</v>
      </c>
      <c r="AC71" s="1" t="s">
        <v>743</v>
      </c>
      <c r="AD71" s="1" t="s">
        <v>744</v>
      </c>
      <c r="AE71" s="1">
        <v>231</v>
      </c>
    </row>
    <row r="72" spans="13:31" ht="15">
      <c r="M72" s="34">
        <f>MOD(M73,36)</f>
        <v>9</v>
      </c>
      <c r="AB72" s="1" t="s">
        <v>504</v>
      </c>
      <c r="AC72" s="1" t="s">
        <v>505</v>
      </c>
      <c r="AD72" s="1" t="s">
        <v>506</v>
      </c>
      <c r="AE72" s="1">
        <v>238</v>
      </c>
    </row>
    <row r="73" spans="13:31" ht="15">
      <c r="M73" s="31">
        <f>MOD(M75*120+M77*60+M79,36^3)</f>
        <v>21357</v>
      </c>
      <c r="AB73" s="1" t="s">
        <v>349</v>
      </c>
      <c r="AC73" s="1" t="s">
        <v>350</v>
      </c>
      <c r="AD73" s="1" t="s">
        <v>351</v>
      </c>
      <c r="AE73" s="1">
        <v>234</v>
      </c>
    </row>
    <row r="74" spans="13:31" ht="15">
      <c r="M74" s="32" t="s">
        <v>474</v>
      </c>
      <c r="AB74" s="1" t="s">
        <v>352</v>
      </c>
      <c r="AC74" s="1" t="s">
        <v>353</v>
      </c>
      <c r="AD74" s="1" t="s">
        <v>354</v>
      </c>
      <c r="AE74" s="1">
        <v>242</v>
      </c>
    </row>
    <row r="75" spans="13:31" ht="15">
      <c r="M75" s="33">
        <f ca="1">TODAY()</f>
        <v>41779</v>
      </c>
      <c r="AB75" s="1" t="s">
        <v>355</v>
      </c>
      <c r="AC75" s="1" t="s">
        <v>356</v>
      </c>
      <c r="AD75" s="1" t="s">
        <v>357</v>
      </c>
      <c r="AE75" s="1">
        <v>246</v>
      </c>
    </row>
    <row r="76" spans="13:31" ht="15">
      <c r="M76" s="32" t="s">
        <v>476</v>
      </c>
      <c r="AB76" s="1" t="s">
        <v>358</v>
      </c>
      <c r="AC76" s="1" t="s">
        <v>359</v>
      </c>
      <c r="AD76" s="1" t="s">
        <v>360</v>
      </c>
      <c r="AE76" s="1">
        <v>250</v>
      </c>
    </row>
    <row r="77" spans="13:31" ht="15">
      <c r="M77" s="32">
        <f ca="1">MOD(MINUTE(NOW()),2)</f>
        <v>1</v>
      </c>
      <c r="AB77" s="1" t="s">
        <v>361</v>
      </c>
      <c r="AC77" s="1" t="s">
        <v>362</v>
      </c>
      <c r="AD77" s="1" t="s">
        <v>363</v>
      </c>
      <c r="AE77" s="1">
        <v>249</v>
      </c>
    </row>
    <row r="78" spans="13:31" ht="15">
      <c r="M78" s="32" t="s">
        <v>475</v>
      </c>
      <c r="AB78" s="1" t="s">
        <v>364</v>
      </c>
      <c r="AC78" s="1" t="s">
        <v>423</v>
      </c>
      <c r="AD78" s="1" t="s">
        <v>424</v>
      </c>
      <c r="AE78" s="1">
        <v>254</v>
      </c>
    </row>
    <row r="79" spans="13:31" ht="15">
      <c r="M79" s="34">
        <f ca="1">SECOND(NOW())</f>
        <v>9</v>
      </c>
      <c r="AB79" s="1" t="s">
        <v>425</v>
      </c>
      <c r="AC79" s="1" t="s">
        <v>426</v>
      </c>
      <c r="AD79" s="1" t="s">
        <v>427</v>
      </c>
      <c r="AE79" s="1">
        <v>258</v>
      </c>
    </row>
    <row r="80" spans="13:31" ht="15">
      <c r="M80"/>
      <c r="AB80" s="1" t="s">
        <v>428</v>
      </c>
      <c r="AC80" s="1" t="s">
        <v>429</v>
      </c>
      <c r="AD80" s="1" t="s">
        <v>430</v>
      </c>
      <c r="AE80" s="1">
        <v>260</v>
      </c>
    </row>
    <row r="81" spans="13:31" ht="15">
      <c r="M81"/>
      <c r="AB81" s="1" t="s">
        <v>631</v>
      </c>
      <c r="AC81" s="1" t="s">
        <v>632</v>
      </c>
      <c r="AD81" s="1" t="s">
        <v>633</v>
      </c>
      <c r="AE81" s="1">
        <v>266</v>
      </c>
    </row>
    <row r="82" spans="13:31" ht="15">
      <c r="M82"/>
      <c r="AB82" s="1" t="s">
        <v>634</v>
      </c>
      <c r="AC82" s="1" t="s">
        <v>635</v>
      </c>
      <c r="AD82" s="1" t="s">
        <v>636</v>
      </c>
      <c r="AE82" s="1">
        <v>270</v>
      </c>
    </row>
    <row r="83" spans="13:31" ht="15">
      <c r="M83"/>
      <c r="AB83" s="1" t="s">
        <v>637</v>
      </c>
      <c r="AC83" s="1" t="s">
        <v>638</v>
      </c>
      <c r="AD83" s="1" t="s">
        <v>639</v>
      </c>
      <c r="AE83" s="1">
        <v>268</v>
      </c>
    </row>
    <row r="84" spans="13:31" ht="15">
      <c r="M84"/>
      <c r="AB84" s="1" t="s">
        <v>640</v>
      </c>
      <c r="AC84" s="1" t="s">
        <v>641</v>
      </c>
      <c r="AD84" s="1" t="s">
        <v>642</v>
      </c>
      <c r="AE84" s="1">
        <v>276</v>
      </c>
    </row>
    <row r="85" spans="13:31" ht="15">
      <c r="M85"/>
      <c r="AB85" s="1" t="s">
        <v>643</v>
      </c>
      <c r="AC85" s="1" t="s">
        <v>644</v>
      </c>
      <c r="AD85" s="1" t="s">
        <v>645</v>
      </c>
      <c r="AE85" s="1">
        <v>288</v>
      </c>
    </row>
    <row r="86" spans="13:31" ht="15">
      <c r="M86"/>
      <c r="AB86" s="1" t="s">
        <v>646</v>
      </c>
      <c r="AC86" s="1" t="s">
        <v>647</v>
      </c>
      <c r="AD86" s="1" t="s">
        <v>648</v>
      </c>
      <c r="AE86" s="1">
        <v>292</v>
      </c>
    </row>
    <row r="87" spans="13:31" ht="15">
      <c r="M87"/>
      <c r="AB87" s="1" t="s">
        <v>649</v>
      </c>
      <c r="AC87" s="1" t="s">
        <v>650</v>
      </c>
      <c r="AD87" s="1" t="s">
        <v>651</v>
      </c>
      <c r="AE87" s="1">
        <v>300</v>
      </c>
    </row>
    <row r="88" spans="13:31" ht="15">
      <c r="M88"/>
      <c r="AB88" s="1" t="s">
        <v>652</v>
      </c>
      <c r="AC88" s="1" t="s">
        <v>653</v>
      </c>
      <c r="AD88" s="1" t="s">
        <v>654</v>
      </c>
      <c r="AE88" s="1">
        <v>304</v>
      </c>
    </row>
    <row r="89" spans="28:31" ht="15">
      <c r="AB89" s="1" t="s">
        <v>655</v>
      </c>
      <c r="AC89" s="1" t="s">
        <v>656</v>
      </c>
      <c r="AD89" s="1" t="s">
        <v>657</v>
      </c>
      <c r="AE89" s="1">
        <v>308</v>
      </c>
    </row>
    <row r="90" spans="28:31" ht="15">
      <c r="AB90" s="1" t="s">
        <v>658</v>
      </c>
      <c r="AC90" s="1" t="s">
        <v>659</v>
      </c>
      <c r="AD90" s="1" t="s">
        <v>660</v>
      </c>
      <c r="AE90" s="1">
        <v>312</v>
      </c>
    </row>
    <row r="91" spans="28:31" ht="15">
      <c r="AB91" s="1" t="s">
        <v>661</v>
      </c>
      <c r="AC91" s="1" t="s">
        <v>662</v>
      </c>
      <c r="AD91" s="1" t="s">
        <v>663</v>
      </c>
      <c r="AE91" s="1">
        <v>316</v>
      </c>
    </row>
    <row r="92" spans="28:31" ht="15">
      <c r="AB92" s="1" t="s">
        <v>664</v>
      </c>
      <c r="AC92" s="1" t="s">
        <v>665</v>
      </c>
      <c r="AD92" s="1" t="s">
        <v>666</v>
      </c>
      <c r="AE92" s="1">
        <v>320</v>
      </c>
    </row>
    <row r="93" spans="28:31" ht="15">
      <c r="AB93" s="1" t="s">
        <v>667</v>
      </c>
      <c r="AC93" s="1" t="s">
        <v>668</v>
      </c>
      <c r="AD93" s="1" t="s">
        <v>669</v>
      </c>
      <c r="AE93" s="1">
        <v>324</v>
      </c>
    </row>
    <row r="94" spans="28:31" ht="15">
      <c r="AB94" s="1" t="s">
        <v>670</v>
      </c>
      <c r="AC94" s="1" t="s">
        <v>671</v>
      </c>
      <c r="AD94" s="1" t="s">
        <v>672</v>
      </c>
      <c r="AE94" s="1">
        <v>624</v>
      </c>
    </row>
    <row r="95" spans="28:31" ht="15">
      <c r="AB95" s="1" t="s">
        <v>673</v>
      </c>
      <c r="AC95" s="1" t="s">
        <v>674</v>
      </c>
      <c r="AD95" s="1" t="s">
        <v>675</v>
      </c>
      <c r="AE95" s="1">
        <v>328</v>
      </c>
    </row>
    <row r="96" spans="28:31" ht="15">
      <c r="AB96" s="1" t="s">
        <v>676</v>
      </c>
      <c r="AC96" s="1" t="s">
        <v>677</v>
      </c>
      <c r="AD96" s="1" t="s">
        <v>678</v>
      </c>
      <c r="AE96" s="1">
        <v>332</v>
      </c>
    </row>
    <row r="97" spans="28:31" ht="15">
      <c r="AB97" s="1" t="s">
        <v>679</v>
      </c>
      <c r="AC97" s="1" t="s">
        <v>680</v>
      </c>
      <c r="AD97" s="1" t="s">
        <v>681</v>
      </c>
      <c r="AE97" s="1">
        <v>334</v>
      </c>
    </row>
    <row r="98" spans="28:31" ht="15">
      <c r="AB98" s="1" t="s">
        <v>156</v>
      </c>
      <c r="AC98" s="1" t="s">
        <v>157</v>
      </c>
      <c r="AD98" s="1" t="s">
        <v>158</v>
      </c>
      <c r="AE98" s="1">
        <v>340</v>
      </c>
    </row>
    <row r="99" spans="28:31" ht="15">
      <c r="AB99" s="1" t="s">
        <v>159</v>
      </c>
      <c r="AC99" s="1" t="s">
        <v>160</v>
      </c>
      <c r="AD99" s="1" t="s">
        <v>161</v>
      </c>
      <c r="AE99" s="1">
        <v>344</v>
      </c>
    </row>
    <row r="100" spans="28:31" ht="15">
      <c r="AB100" s="1" t="s">
        <v>926</v>
      </c>
      <c r="AC100" s="1" t="s">
        <v>927</v>
      </c>
      <c r="AD100" s="1" t="s">
        <v>928</v>
      </c>
      <c r="AE100" s="1">
        <v>348</v>
      </c>
    </row>
    <row r="101" spans="28:31" ht="15">
      <c r="AB101" s="1" t="s">
        <v>929</v>
      </c>
      <c r="AC101" s="1" t="s">
        <v>930</v>
      </c>
      <c r="AD101" s="1" t="s">
        <v>931</v>
      </c>
      <c r="AE101" s="1">
        <v>352</v>
      </c>
    </row>
    <row r="102" spans="28:31" ht="15">
      <c r="AB102" s="1" t="s">
        <v>932</v>
      </c>
      <c r="AC102" s="1" t="s">
        <v>933</v>
      </c>
      <c r="AD102" s="1" t="s">
        <v>934</v>
      </c>
      <c r="AE102" s="1">
        <v>356</v>
      </c>
    </row>
    <row r="103" spans="28:31" ht="15">
      <c r="AB103" s="1" t="s">
        <v>935</v>
      </c>
      <c r="AC103" s="1" t="s">
        <v>936</v>
      </c>
      <c r="AD103" s="1" t="s">
        <v>937</v>
      </c>
      <c r="AE103" s="1">
        <v>360</v>
      </c>
    </row>
    <row r="104" spans="28:31" ht="15">
      <c r="AB104" s="1" t="s">
        <v>938</v>
      </c>
      <c r="AC104" s="1" t="s">
        <v>939</v>
      </c>
      <c r="AD104" s="1" t="s">
        <v>420</v>
      </c>
      <c r="AE104" s="1">
        <v>364</v>
      </c>
    </row>
    <row r="105" spans="28:31" ht="15">
      <c r="AB105" s="1" t="s">
        <v>421</v>
      </c>
      <c r="AC105" s="1" t="s">
        <v>422</v>
      </c>
      <c r="AD105" s="1" t="s">
        <v>605</v>
      </c>
      <c r="AE105" s="1">
        <v>368</v>
      </c>
    </row>
    <row r="106" spans="28:31" ht="15">
      <c r="AB106" s="1" t="s">
        <v>606</v>
      </c>
      <c r="AC106" s="1" t="s">
        <v>607</v>
      </c>
      <c r="AD106" s="1" t="s">
        <v>608</v>
      </c>
      <c r="AE106" s="1">
        <v>372</v>
      </c>
    </row>
    <row r="107" spans="28:31" ht="15">
      <c r="AB107" s="1" t="s">
        <v>609</v>
      </c>
      <c r="AC107" s="1" t="s">
        <v>610</v>
      </c>
      <c r="AD107" s="1" t="s">
        <v>611</v>
      </c>
      <c r="AE107" s="1">
        <v>376</v>
      </c>
    </row>
    <row r="108" spans="28:31" ht="15">
      <c r="AB108" s="1" t="s">
        <v>612</v>
      </c>
      <c r="AC108" s="1" t="s">
        <v>613</v>
      </c>
      <c r="AD108" s="1" t="s">
        <v>614</v>
      </c>
      <c r="AE108" s="1">
        <v>380</v>
      </c>
    </row>
    <row r="109" spans="28:31" ht="15">
      <c r="AB109" s="1" t="s">
        <v>615</v>
      </c>
      <c r="AC109" s="1" t="s">
        <v>616</v>
      </c>
      <c r="AD109" s="1" t="s">
        <v>617</v>
      </c>
      <c r="AE109" s="1">
        <v>388</v>
      </c>
    </row>
    <row r="110" spans="28:31" ht="15">
      <c r="AB110" s="1" t="s">
        <v>618</v>
      </c>
      <c r="AC110" s="1" t="s">
        <v>619</v>
      </c>
      <c r="AD110" s="1" t="s">
        <v>620</v>
      </c>
      <c r="AE110" s="1">
        <v>392</v>
      </c>
    </row>
    <row r="111" spans="28:31" ht="15">
      <c r="AB111" s="1" t="s">
        <v>621</v>
      </c>
      <c r="AC111" s="1" t="s">
        <v>622</v>
      </c>
      <c r="AD111" s="1" t="s">
        <v>623</v>
      </c>
      <c r="AE111" s="1">
        <v>400</v>
      </c>
    </row>
    <row r="112" spans="28:31" ht="15">
      <c r="AB112" s="1" t="s">
        <v>624</v>
      </c>
      <c r="AC112" s="1" t="s">
        <v>625</v>
      </c>
      <c r="AD112" s="1" t="s">
        <v>626</v>
      </c>
      <c r="AE112" s="1">
        <v>398</v>
      </c>
    </row>
    <row r="113" spans="28:31" ht="15">
      <c r="AB113" s="1" t="s">
        <v>627</v>
      </c>
      <c r="AC113" s="1" t="s">
        <v>831</v>
      </c>
      <c r="AD113" s="1" t="s">
        <v>832</v>
      </c>
      <c r="AE113" s="1">
        <v>404</v>
      </c>
    </row>
    <row r="114" spans="28:31" ht="15">
      <c r="AB114" s="1" t="s">
        <v>833</v>
      </c>
      <c r="AC114" s="1" t="s">
        <v>834</v>
      </c>
      <c r="AD114" s="1" t="s">
        <v>835</v>
      </c>
      <c r="AE114" s="1">
        <v>296</v>
      </c>
    </row>
    <row r="115" spans="28:31" ht="15">
      <c r="AB115" s="1" t="s">
        <v>836</v>
      </c>
      <c r="AC115" s="1" t="s">
        <v>837</v>
      </c>
      <c r="AD115" s="1" t="s">
        <v>838</v>
      </c>
      <c r="AE115" s="1">
        <v>408</v>
      </c>
    </row>
    <row r="116" spans="28:31" ht="15">
      <c r="AB116" s="1" t="s">
        <v>839</v>
      </c>
      <c r="AC116" s="1" t="s">
        <v>840</v>
      </c>
      <c r="AD116" s="1" t="s">
        <v>841</v>
      </c>
      <c r="AE116" s="1">
        <v>410</v>
      </c>
    </row>
    <row r="117" spans="28:31" ht="15">
      <c r="AB117" s="1" t="s">
        <v>842</v>
      </c>
      <c r="AC117" s="1" t="s">
        <v>843</v>
      </c>
      <c r="AD117" s="1" t="s">
        <v>844</v>
      </c>
      <c r="AE117" s="1">
        <v>414</v>
      </c>
    </row>
    <row r="118" spans="28:31" ht="15">
      <c r="AB118" s="1" t="s">
        <v>845</v>
      </c>
      <c r="AC118" s="1" t="s">
        <v>846</v>
      </c>
      <c r="AD118" s="1" t="s">
        <v>847</v>
      </c>
      <c r="AE118" s="1">
        <v>417</v>
      </c>
    </row>
    <row r="119" spans="28:31" ht="15">
      <c r="AB119" s="1" t="s">
        <v>848</v>
      </c>
      <c r="AC119" s="1" t="s">
        <v>849</v>
      </c>
      <c r="AD119" s="1" t="s">
        <v>850</v>
      </c>
      <c r="AE119" s="1">
        <v>418</v>
      </c>
    </row>
    <row r="120" spans="28:31" ht="15">
      <c r="AB120" s="1" t="s">
        <v>851</v>
      </c>
      <c r="AC120" s="1" t="s">
        <v>852</v>
      </c>
      <c r="AD120" s="1" t="s">
        <v>853</v>
      </c>
      <c r="AE120" s="1">
        <v>428</v>
      </c>
    </row>
    <row r="121" spans="28:31" ht="15">
      <c r="AB121" s="1" t="s">
        <v>854</v>
      </c>
      <c r="AC121" s="1" t="s">
        <v>855</v>
      </c>
      <c r="AD121" s="1" t="s">
        <v>856</v>
      </c>
      <c r="AE121" s="1">
        <v>422</v>
      </c>
    </row>
    <row r="122" spans="28:31" ht="15">
      <c r="AB122" s="1" t="s">
        <v>857</v>
      </c>
      <c r="AC122" s="1" t="s">
        <v>858</v>
      </c>
      <c r="AD122" s="1" t="s">
        <v>859</v>
      </c>
      <c r="AE122" s="1">
        <v>426</v>
      </c>
    </row>
    <row r="123" spans="28:31" ht="15">
      <c r="AB123" s="1" t="s">
        <v>860</v>
      </c>
      <c r="AC123" s="1" t="s">
        <v>861</v>
      </c>
      <c r="AD123" s="1" t="s">
        <v>862</v>
      </c>
      <c r="AE123" s="1">
        <v>430</v>
      </c>
    </row>
    <row r="124" spans="28:31" ht="15">
      <c r="AB124" s="1" t="s">
        <v>863</v>
      </c>
      <c r="AC124" s="1" t="s">
        <v>1003</v>
      </c>
      <c r="AD124" s="1" t="s">
        <v>1004</v>
      </c>
      <c r="AE124" s="1">
        <v>434</v>
      </c>
    </row>
    <row r="125" spans="28:31" ht="15">
      <c r="AB125" s="1" t="s">
        <v>1005</v>
      </c>
      <c r="AC125" s="1" t="s">
        <v>1006</v>
      </c>
      <c r="AD125" s="1" t="s">
        <v>1007</v>
      </c>
      <c r="AE125" s="1">
        <v>438</v>
      </c>
    </row>
    <row r="126" spans="28:31" ht="15">
      <c r="AB126" s="1" t="s">
        <v>1008</v>
      </c>
      <c r="AC126" s="1" t="s">
        <v>1009</v>
      </c>
      <c r="AD126" s="1" t="s">
        <v>1010</v>
      </c>
      <c r="AE126" s="1">
        <v>440</v>
      </c>
    </row>
    <row r="127" spans="28:31" ht="15">
      <c r="AB127" s="1" t="s">
        <v>1011</v>
      </c>
      <c r="AC127" s="1" t="s">
        <v>1012</v>
      </c>
      <c r="AD127" s="1" t="s">
        <v>1013</v>
      </c>
      <c r="AE127" s="1">
        <v>442</v>
      </c>
    </row>
    <row r="128" spans="28:31" ht="15">
      <c r="AB128" s="1" t="s">
        <v>1014</v>
      </c>
      <c r="AC128" s="1" t="s">
        <v>1015</v>
      </c>
      <c r="AD128" s="1" t="s">
        <v>1016</v>
      </c>
      <c r="AE128" s="1">
        <v>446</v>
      </c>
    </row>
    <row r="129" spans="28:31" ht="15">
      <c r="AB129" s="1" t="s">
        <v>1017</v>
      </c>
      <c r="AC129" s="1" t="s">
        <v>1018</v>
      </c>
      <c r="AD129" s="1" t="s">
        <v>1019</v>
      </c>
      <c r="AE129" s="1">
        <v>807</v>
      </c>
    </row>
    <row r="130" spans="28:31" ht="15">
      <c r="AB130" s="1" t="s">
        <v>1020</v>
      </c>
      <c r="AC130" s="1" t="s">
        <v>1021</v>
      </c>
      <c r="AD130" s="1" t="s">
        <v>1022</v>
      </c>
      <c r="AE130" s="1">
        <v>450</v>
      </c>
    </row>
    <row r="131" spans="28:31" ht="15">
      <c r="AB131" s="1" t="s">
        <v>1023</v>
      </c>
      <c r="AC131" s="1" t="s">
        <v>1024</v>
      </c>
      <c r="AD131" s="1" t="s">
        <v>1025</v>
      </c>
      <c r="AE131" s="1">
        <v>454</v>
      </c>
    </row>
    <row r="132" spans="28:31" ht="15">
      <c r="AB132" s="1" t="s">
        <v>1026</v>
      </c>
      <c r="AC132" s="1" t="s">
        <v>1027</v>
      </c>
      <c r="AD132" s="1" t="s">
        <v>1028</v>
      </c>
      <c r="AE132" s="1">
        <v>458</v>
      </c>
    </row>
    <row r="133" spans="28:31" ht="15">
      <c r="AB133" s="1" t="s">
        <v>1029</v>
      </c>
      <c r="AC133" s="1" t="s">
        <v>1030</v>
      </c>
      <c r="AD133" s="1" t="s">
        <v>1031</v>
      </c>
      <c r="AE133" s="1">
        <v>462</v>
      </c>
    </row>
    <row r="134" spans="28:31" ht="15">
      <c r="AB134" s="1" t="s">
        <v>1032</v>
      </c>
      <c r="AC134" s="1" t="s">
        <v>1033</v>
      </c>
      <c r="AD134" s="1" t="s">
        <v>1034</v>
      </c>
      <c r="AE134" s="1">
        <v>466</v>
      </c>
    </row>
    <row r="135" spans="28:31" ht="15">
      <c r="AB135" s="1" t="s">
        <v>1035</v>
      </c>
      <c r="AC135" s="1" t="s">
        <v>1036</v>
      </c>
      <c r="AD135" s="1" t="s">
        <v>1037</v>
      </c>
      <c r="AE135" s="1">
        <v>470</v>
      </c>
    </row>
    <row r="136" spans="28:31" ht="15">
      <c r="AB136" s="1" t="s">
        <v>1038</v>
      </c>
      <c r="AC136" s="1" t="s">
        <v>1039</v>
      </c>
      <c r="AD136" s="1" t="s">
        <v>1040</v>
      </c>
      <c r="AE136" s="1">
        <v>584</v>
      </c>
    </row>
    <row r="137" spans="28:31" ht="15">
      <c r="AB137" s="1" t="s">
        <v>1041</v>
      </c>
      <c r="AC137" s="1" t="s">
        <v>1042</v>
      </c>
      <c r="AD137" s="1" t="s">
        <v>1043</v>
      </c>
      <c r="AE137" s="1">
        <v>474</v>
      </c>
    </row>
    <row r="138" spans="28:31" ht="15">
      <c r="AB138" s="1" t="s">
        <v>1044</v>
      </c>
      <c r="AC138" s="1" t="s">
        <v>1045</v>
      </c>
      <c r="AD138" s="1" t="s">
        <v>1046</v>
      </c>
      <c r="AE138" s="1">
        <v>478</v>
      </c>
    </row>
    <row r="139" spans="28:31" ht="15">
      <c r="AB139" s="1" t="s">
        <v>1047</v>
      </c>
      <c r="AC139" s="1" t="s">
        <v>1048</v>
      </c>
      <c r="AD139" s="1" t="s">
        <v>968</v>
      </c>
      <c r="AE139" s="1">
        <v>480</v>
      </c>
    </row>
    <row r="140" spans="28:31" ht="15">
      <c r="AB140" s="1" t="s">
        <v>969</v>
      </c>
      <c r="AC140" s="1" t="s">
        <v>970</v>
      </c>
      <c r="AD140" s="1" t="s">
        <v>864</v>
      </c>
      <c r="AE140" s="1">
        <v>175</v>
      </c>
    </row>
    <row r="141" spans="28:31" ht="15">
      <c r="AB141" s="1" t="s">
        <v>865</v>
      </c>
      <c r="AC141" s="1" t="s">
        <v>866</v>
      </c>
      <c r="AD141" s="1" t="s">
        <v>867</v>
      </c>
      <c r="AE141" s="1">
        <v>484</v>
      </c>
    </row>
    <row r="142" spans="28:31" ht="15">
      <c r="AB142" s="1" t="s">
        <v>435</v>
      </c>
      <c r="AC142" s="1" t="s">
        <v>436</v>
      </c>
      <c r="AD142" s="1" t="s">
        <v>437</v>
      </c>
      <c r="AE142" s="1">
        <v>583</v>
      </c>
    </row>
    <row r="143" spans="28:31" ht="15">
      <c r="AB143" s="1" t="s">
        <v>438</v>
      </c>
      <c r="AC143" s="1" t="s">
        <v>439</v>
      </c>
      <c r="AD143" s="1" t="s">
        <v>440</v>
      </c>
      <c r="AE143" s="1">
        <v>498</v>
      </c>
    </row>
    <row r="144" spans="28:31" ht="15">
      <c r="AB144" s="1" t="s">
        <v>441</v>
      </c>
      <c r="AC144" s="1" t="s">
        <v>442</v>
      </c>
      <c r="AD144" s="1" t="s">
        <v>443</v>
      </c>
      <c r="AE144" s="1">
        <v>492</v>
      </c>
    </row>
    <row r="145" spans="28:31" ht="15">
      <c r="AB145" s="1" t="s">
        <v>444</v>
      </c>
      <c r="AC145" s="1" t="s">
        <v>445</v>
      </c>
      <c r="AD145" s="1" t="s">
        <v>446</v>
      </c>
      <c r="AE145" s="1">
        <v>496</v>
      </c>
    </row>
    <row r="146" spans="28:31" ht="15">
      <c r="AB146" s="1" t="s">
        <v>447</v>
      </c>
      <c r="AC146" s="1" t="s">
        <v>448</v>
      </c>
      <c r="AD146" s="1" t="s">
        <v>449</v>
      </c>
      <c r="AE146" s="1">
        <v>500</v>
      </c>
    </row>
    <row r="147" spans="28:31" ht="15">
      <c r="AB147" s="1" t="s">
        <v>450</v>
      </c>
      <c r="AC147" s="1" t="s">
        <v>451</v>
      </c>
      <c r="AD147" s="1" t="s">
        <v>452</v>
      </c>
      <c r="AE147" s="1">
        <v>504</v>
      </c>
    </row>
    <row r="148" spans="28:31" ht="15">
      <c r="AB148" s="1" t="s">
        <v>453</v>
      </c>
      <c r="AC148" s="1" t="s">
        <v>454</v>
      </c>
      <c r="AD148" s="1" t="s">
        <v>455</v>
      </c>
      <c r="AE148" s="1">
        <v>508</v>
      </c>
    </row>
    <row r="149" spans="28:31" ht="15">
      <c r="AB149" s="1" t="s">
        <v>456</v>
      </c>
      <c r="AC149" s="1" t="s">
        <v>457</v>
      </c>
      <c r="AD149" s="1" t="s">
        <v>458</v>
      </c>
      <c r="AE149" s="1">
        <v>104</v>
      </c>
    </row>
    <row r="150" spans="28:31" ht="15">
      <c r="AB150" s="1" t="s">
        <v>459</v>
      </c>
      <c r="AC150" s="1" t="s">
        <v>460</v>
      </c>
      <c r="AD150" s="1" t="s">
        <v>461</v>
      </c>
      <c r="AE150" s="1">
        <v>516</v>
      </c>
    </row>
    <row r="151" spans="28:31" ht="15">
      <c r="AB151" s="1" t="s">
        <v>462</v>
      </c>
      <c r="AC151" s="1" t="s">
        <v>463</v>
      </c>
      <c r="AD151" s="1" t="s">
        <v>464</v>
      </c>
      <c r="AE151" s="1">
        <v>520</v>
      </c>
    </row>
    <row r="152" spans="28:31" ht="15">
      <c r="AB152" s="1" t="s">
        <v>465</v>
      </c>
      <c r="AC152" s="1" t="s">
        <v>312</v>
      </c>
      <c r="AD152" s="1" t="s">
        <v>313</v>
      </c>
      <c r="AE152" s="1">
        <v>524</v>
      </c>
    </row>
    <row r="153" spans="28:31" ht="15">
      <c r="AB153" s="1" t="s">
        <v>314</v>
      </c>
      <c r="AC153" s="1" t="s">
        <v>315</v>
      </c>
      <c r="AD153" s="1" t="s">
        <v>316</v>
      </c>
      <c r="AE153" s="1">
        <v>528</v>
      </c>
    </row>
    <row r="154" spans="28:31" ht="15">
      <c r="AB154" s="1" t="s">
        <v>317</v>
      </c>
      <c r="AC154" s="1" t="s">
        <v>318</v>
      </c>
      <c r="AD154" s="1" t="s">
        <v>319</v>
      </c>
      <c r="AE154" s="1">
        <v>530</v>
      </c>
    </row>
    <row r="155" spans="28:31" ht="15">
      <c r="AB155" s="1" t="s">
        <v>92</v>
      </c>
      <c r="AC155" s="1" t="s">
        <v>93</v>
      </c>
      <c r="AD155" s="1" t="s">
        <v>94</v>
      </c>
      <c r="AE155" s="1">
        <v>540</v>
      </c>
    </row>
    <row r="156" spans="28:31" ht="15">
      <c r="AB156" s="1" t="s">
        <v>95</v>
      </c>
      <c r="AC156" s="1" t="s">
        <v>96</v>
      </c>
      <c r="AD156" s="1" t="s">
        <v>97</v>
      </c>
      <c r="AE156" s="1">
        <v>554</v>
      </c>
    </row>
    <row r="157" spans="28:31" ht="15">
      <c r="AB157" s="1" t="s">
        <v>102</v>
      </c>
      <c r="AC157" s="1" t="s">
        <v>103</v>
      </c>
      <c r="AD157" s="1" t="s">
        <v>104</v>
      </c>
      <c r="AE157" s="1">
        <v>558</v>
      </c>
    </row>
    <row r="158" spans="28:31" ht="15">
      <c r="AB158" s="1" t="s">
        <v>105</v>
      </c>
      <c r="AC158" s="1" t="s">
        <v>106</v>
      </c>
      <c r="AD158" s="1" t="s">
        <v>107</v>
      </c>
      <c r="AE158" s="1">
        <v>562</v>
      </c>
    </row>
    <row r="159" spans="28:31" ht="15">
      <c r="AB159" s="1" t="s">
        <v>108</v>
      </c>
      <c r="AC159" s="1" t="s">
        <v>109</v>
      </c>
      <c r="AD159" s="1" t="s">
        <v>110</v>
      </c>
      <c r="AE159" s="1">
        <v>566</v>
      </c>
    </row>
    <row r="160" spans="28:31" ht="15">
      <c r="AB160" s="1" t="s">
        <v>111</v>
      </c>
      <c r="AC160" s="1" t="s">
        <v>112</v>
      </c>
      <c r="AD160" s="1" t="s">
        <v>113</v>
      </c>
      <c r="AE160" s="1">
        <v>570</v>
      </c>
    </row>
    <row r="161" spans="28:31" ht="15">
      <c r="AB161" s="1" t="s">
        <v>114</v>
      </c>
      <c r="AC161" s="1" t="s">
        <v>115</v>
      </c>
      <c r="AD161" s="1" t="s">
        <v>116</v>
      </c>
      <c r="AE161" s="1">
        <v>574</v>
      </c>
    </row>
    <row r="162" spans="28:31" ht="15">
      <c r="AB162" s="1" t="s">
        <v>117</v>
      </c>
      <c r="AC162" s="1" t="s">
        <v>118</v>
      </c>
      <c r="AD162" s="1" t="s">
        <v>119</v>
      </c>
      <c r="AE162" s="1">
        <v>580</v>
      </c>
    </row>
    <row r="163" spans="28:31" ht="15">
      <c r="AB163" s="1" t="s">
        <v>120</v>
      </c>
      <c r="AC163" s="1" t="s">
        <v>121</v>
      </c>
      <c r="AD163" s="1" t="s">
        <v>122</v>
      </c>
      <c r="AE163" s="1">
        <v>578</v>
      </c>
    </row>
    <row r="164" spans="28:31" ht="15">
      <c r="AB164" s="1" t="s">
        <v>123</v>
      </c>
      <c r="AC164" s="1" t="s">
        <v>124</v>
      </c>
      <c r="AD164" s="1" t="s">
        <v>125</v>
      </c>
      <c r="AE164" s="1">
        <v>512</v>
      </c>
    </row>
    <row r="165" spans="28:31" ht="15">
      <c r="AB165" s="1" t="s">
        <v>126</v>
      </c>
      <c r="AC165" s="1" t="s">
        <v>127</v>
      </c>
      <c r="AD165" s="1" t="s">
        <v>128</v>
      </c>
      <c r="AE165" s="1">
        <v>586</v>
      </c>
    </row>
    <row r="166" spans="28:31" ht="15">
      <c r="AB166" s="1" t="s">
        <v>129</v>
      </c>
      <c r="AC166" s="1" t="s">
        <v>130</v>
      </c>
      <c r="AD166" s="1" t="s">
        <v>131</v>
      </c>
      <c r="AE166" s="1">
        <v>585</v>
      </c>
    </row>
    <row r="167" spans="28:31" ht="15">
      <c r="AB167" s="1" t="s">
        <v>132</v>
      </c>
      <c r="AC167" s="1" t="s">
        <v>133</v>
      </c>
      <c r="AD167" s="1" t="s">
        <v>134</v>
      </c>
      <c r="AE167" s="1">
        <v>591</v>
      </c>
    </row>
    <row r="168" spans="28:31" ht="15">
      <c r="AB168" s="1" t="s">
        <v>135</v>
      </c>
      <c r="AC168" s="1" t="s">
        <v>136</v>
      </c>
      <c r="AD168" s="1" t="s">
        <v>137</v>
      </c>
      <c r="AE168" s="1">
        <v>598</v>
      </c>
    </row>
    <row r="169" spans="28:31" ht="15">
      <c r="AB169" s="1" t="s">
        <v>138</v>
      </c>
      <c r="AC169" s="1" t="s">
        <v>139</v>
      </c>
      <c r="AD169" s="1" t="s">
        <v>140</v>
      </c>
      <c r="AE169" s="1">
        <v>600</v>
      </c>
    </row>
    <row r="170" spans="28:31" ht="15">
      <c r="AB170" s="1" t="s">
        <v>141</v>
      </c>
      <c r="AC170" s="1" t="s">
        <v>142</v>
      </c>
      <c r="AD170" s="1" t="s">
        <v>143</v>
      </c>
      <c r="AE170" s="1">
        <v>604</v>
      </c>
    </row>
    <row r="171" spans="28:31" ht="15">
      <c r="AB171" s="1" t="s">
        <v>144</v>
      </c>
      <c r="AC171" s="1" t="s">
        <v>145</v>
      </c>
      <c r="AD171" s="1" t="s">
        <v>146</v>
      </c>
      <c r="AE171" s="1">
        <v>608</v>
      </c>
    </row>
    <row r="172" spans="28:31" ht="15">
      <c r="AB172" s="1" t="s">
        <v>147</v>
      </c>
      <c r="AC172" s="1" t="s">
        <v>148</v>
      </c>
      <c r="AD172" s="1" t="s">
        <v>149</v>
      </c>
      <c r="AE172" s="1">
        <v>612</v>
      </c>
    </row>
    <row r="173" spans="28:31" ht="15">
      <c r="AB173" s="1" t="s">
        <v>150</v>
      </c>
      <c r="AC173" s="1" t="s">
        <v>151</v>
      </c>
      <c r="AD173" s="1" t="s">
        <v>152</v>
      </c>
      <c r="AE173" s="1">
        <v>616</v>
      </c>
    </row>
    <row r="174" spans="28:31" ht="15">
      <c r="AB174" s="1" t="s">
        <v>153</v>
      </c>
      <c r="AC174" s="1" t="s">
        <v>154</v>
      </c>
      <c r="AD174" s="1" t="s">
        <v>155</v>
      </c>
      <c r="AE174" s="1">
        <v>620</v>
      </c>
    </row>
    <row r="175" spans="28:31" ht="15">
      <c r="AB175" s="1" t="s">
        <v>940</v>
      </c>
      <c r="AC175" s="1" t="s">
        <v>941</v>
      </c>
      <c r="AD175" s="1" t="s">
        <v>942</v>
      </c>
      <c r="AE175" s="1">
        <v>630</v>
      </c>
    </row>
    <row r="176" spans="28:31" ht="15">
      <c r="AB176" s="1" t="s">
        <v>943</v>
      </c>
      <c r="AC176" s="1" t="s">
        <v>944</v>
      </c>
      <c r="AD176" s="1" t="s">
        <v>945</v>
      </c>
      <c r="AE176" s="1">
        <v>634</v>
      </c>
    </row>
    <row r="177" spans="28:31" ht="15">
      <c r="AB177" s="1" t="s">
        <v>946</v>
      </c>
      <c r="AC177" s="1" t="s">
        <v>947</v>
      </c>
      <c r="AD177" s="1" t="s">
        <v>948</v>
      </c>
      <c r="AE177" s="1">
        <v>638</v>
      </c>
    </row>
    <row r="178" spans="28:31" ht="15">
      <c r="AB178" s="1" t="s">
        <v>949</v>
      </c>
      <c r="AC178" s="1" t="s">
        <v>950</v>
      </c>
      <c r="AD178" s="1" t="s">
        <v>951</v>
      </c>
      <c r="AE178" s="1">
        <v>642</v>
      </c>
    </row>
    <row r="179" spans="28:31" ht="15">
      <c r="AB179" s="1" t="s">
        <v>952</v>
      </c>
      <c r="AC179" s="1" t="s">
        <v>953</v>
      </c>
      <c r="AD179" s="1" t="s">
        <v>954</v>
      </c>
      <c r="AE179" s="1">
        <v>643</v>
      </c>
    </row>
    <row r="180" spans="28:31" ht="15">
      <c r="AB180" s="1" t="s">
        <v>955</v>
      </c>
      <c r="AC180" s="1" t="s">
        <v>956</v>
      </c>
      <c r="AD180" s="1" t="s">
        <v>957</v>
      </c>
      <c r="AE180" s="1">
        <v>646</v>
      </c>
    </row>
    <row r="181" spans="28:31" ht="15">
      <c r="AB181" s="1" t="s">
        <v>958</v>
      </c>
      <c r="AC181" s="1" t="s">
        <v>959</v>
      </c>
      <c r="AD181" s="1" t="s">
        <v>960</v>
      </c>
      <c r="AE181" s="1">
        <v>659</v>
      </c>
    </row>
    <row r="182" spans="28:31" ht="15">
      <c r="AB182" s="1" t="s">
        <v>961</v>
      </c>
      <c r="AC182" s="1" t="s">
        <v>962</v>
      </c>
      <c r="AD182" s="1" t="s">
        <v>963</v>
      </c>
      <c r="AE182" s="1">
        <v>662</v>
      </c>
    </row>
    <row r="183" spans="28:31" ht="15">
      <c r="AB183" s="1" t="s">
        <v>964</v>
      </c>
      <c r="AC183" s="1" t="s">
        <v>965</v>
      </c>
      <c r="AD183" s="1" t="s">
        <v>966</v>
      </c>
      <c r="AE183" s="1">
        <v>670</v>
      </c>
    </row>
    <row r="184" spans="28:31" ht="15">
      <c r="AB184" s="1" t="s">
        <v>745</v>
      </c>
      <c r="AC184" s="1" t="s">
        <v>746</v>
      </c>
      <c r="AD184" s="1" t="s">
        <v>747</v>
      </c>
      <c r="AE184" s="1">
        <v>882</v>
      </c>
    </row>
    <row r="185" spans="28:31" ht="15">
      <c r="AB185" s="1" t="s">
        <v>748</v>
      </c>
      <c r="AC185" s="1" t="s">
        <v>749</v>
      </c>
      <c r="AD185" s="1" t="s">
        <v>750</v>
      </c>
      <c r="AE185" s="1">
        <v>674</v>
      </c>
    </row>
    <row r="186" spans="28:31" ht="15">
      <c r="AB186" s="1" t="s">
        <v>751</v>
      </c>
      <c r="AC186" s="1" t="s">
        <v>752</v>
      </c>
      <c r="AD186" s="1" t="s">
        <v>753</v>
      </c>
      <c r="AE186" s="1">
        <v>678</v>
      </c>
    </row>
    <row r="187" spans="28:31" ht="15">
      <c r="AB187" s="1" t="s">
        <v>754</v>
      </c>
      <c r="AC187" s="1" t="s">
        <v>755</v>
      </c>
      <c r="AD187" s="1" t="s">
        <v>756</v>
      </c>
      <c r="AE187" s="1">
        <v>682</v>
      </c>
    </row>
    <row r="188" spans="28:31" ht="15">
      <c r="AB188" s="1" t="s">
        <v>757</v>
      </c>
      <c r="AC188" s="1" t="s">
        <v>758</v>
      </c>
      <c r="AD188" s="1" t="s">
        <v>759</v>
      </c>
      <c r="AE188" s="1">
        <v>686</v>
      </c>
    </row>
    <row r="189" spans="28:31" ht="15">
      <c r="AB189" s="1" t="s">
        <v>760</v>
      </c>
      <c r="AC189" s="1" t="s">
        <v>761</v>
      </c>
      <c r="AD189" s="1" t="s">
        <v>762</v>
      </c>
      <c r="AE189" s="1">
        <v>690</v>
      </c>
    </row>
    <row r="190" spans="28:31" ht="15">
      <c r="AB190" s="1" t="s">
        <v>763</v>
      </c>
      <c r="AC190" s="1" t="s">
        <v>764</v>
      </c>
      <c r="AD190" s="1" t="s">
        <v>765</v>
      </c>
      <c r="AE190" s="1">
        <v>694</v>
      </c>
    </row>
    <row r="191" spans="28:31" ht="15">
      <c r="AB191" s="1" t="s">
        <v>766</v>
      </c>
      <c r="AC191" s="1" t="s">
        <v>767</v>
      </c>
      <c r="AD191" s="1" t="s">
        <v>768</v>
      </c>
      <c r="AE191" s="1">
        <v>702</v>
      </c>
    </row>
    <row r="192" spans="28:31" ht="15">
      <c r="AB192" s="1" t="s">
        <v>374</v>
      </c>
      <c r="AC192" s="1" t="s">
        <v>375</v>
      </c>
      <c r="AD192" s="1" t="s">
        <v>376</v>
      </c>
      <c r="AE192" s="1">
        <v>703</v>
      </c>
    </row>
    <row r="193" spans="28:31" ht="15">
      <c r="AB193" s="1" t="s">
        <v>377</v>
      </c>
      <c r="AC193" s="1" t="s">
        <v>378</v>
      </c>
      <c r="AD193" s="1" t="s">
        <v>379</v>
      </c>
      <c r="AE193" s="1">
        <v>705</v>
      </c>
    </row>
    <row r="194" spans="28:31" ht="15">
      <c r="AB194" s="1" t="s">
        <v>380</v>
      </c>
      <c r="AC194" s="1" t="s">
        <v>381</v>
      </c>
      <c r="AD194" s="1" t="s">
        <v>382</v>
      </c>
      <c r="AE194" s="1">
        <v>90</v>
      </c>
    </row>
    <row r="195" spans="28:31" ht="15">
      <c r="AB195" s="1" t="s">
        <v>383</v>
      </c>
      <c r="AC195" s="1" t="s">
        <v>384</v>
      </c>
      <c r="AD195" s="1" t="s">
        <v>385</v>
      </c>
      <c r="AE195" s="1">
        <v>706</v>
      </c>
    </row>
    <row r="196" spans="28:31" ht="15">
      <c r="AB196" s="1" t="s">
        <v>775</v>
      </c>
      <c r="AC196" s="1" t="s">
        <v>776</v>
      </c>
      <c r="AD196" s="1" t="s">
        <v>777</v>
      </c>
      <c r="AE196" s="1">
        <v>710</v>
      </c>
    </row>
    <row r="197" spans="28:31" ht="15">
      <c r="AB197" s="1" t="s">
        <v>778</v>
      </c>
      <c r="AC197" s="1" t="s">
        <v>779</v>
      </c>
      <c r="AD197" s="1" t="s">
        <v>780</v>
      </c>
      <c r="AE197" s="1">
        <v>239</v>
      </c>
    </row>
    <row r="198" spans="28:31" ht="15">
      <c r="AB198" s="1" t="s">
        <v>781</v>
      </c>
      <c r="AC198" s="1" t="s">
        <v>782</v>
      </c>
      <c r="AD198" s="1" t="s">
        <v>783</v>
      </c>
      <c r="AE198" s="1">
        <v>724</v>
      </c>
    </row>
    <row r="199" spans="28:31" ht="15">
      <c r="AB199" s="1" t="s">
        <v>784</v>
      </c>
      <c r="AC199" s="1" t="s">
        <v>785</v>
      </c>
      <c r="AD199" s="1" t="s">
        <v>786</v>
      </c>
      <c r="AE199" s="1">
        <v>144</v>
      </c>
    </row>
    <row r="200" spans="28:31" ht="15">
      <c r="AB200" s="1" t="s">
        <v>787</v>
      </c>
      <c r="AC200" s="1" t="s">
        <v>788</v>
      </c>
      <c r="AD200" s="1" t="s">
        <v>789</v>
      </c>
      <c r="AE200" s="1">
        <v>654</v>
      </c>
    </row>
    <row r="201" spans="28:31" ht="15">
      <c r="AB201" s="1" t="s">
        <v>790</v>
      </c>
      <c r="AC201" s="1" t="s">
        <v>791</v>
      </c>
      <c r="AD201" s="1" t="s">
        <v>792</v>
      </c>
      <c r="AE201" s="1">
        <v>666</v>
      </c>
    </row>
    <row r="202" spans="28:31" ht="15">
      <c r="AB202" s="1" t="s">
        <v>793</v>
      </c>
      <c r="AC202" s="1" t="s">
        <v>794</v>
      </c>
      <c r="AD202" s="1" t="s">
        <v>795</v>
      </c>
      <c r="AE202" s="1">
        <v>736</v>
      </c>
    </row>
    <row r="203" spans="28:31" ht="15">
      <c r="AB203" s="1" t="s">
        <v>796</v>
      </c>
      <c r="AC203" s="1" t="s">
        <v>797</v>
      </c>
      <c r="AD203" s="1" t="s">
        <v>798</v>
      </c>
      <c r="AE203" s="1">
        <v>740</v>
      </c>
    </row>
    <row r="204" spans="28:31" ht="15">
      <c r="AB204" s="1" t="s">
        <v>799</v>
      </c>
      <c r="AC204" s="1" t="s">
        <v>800</v>
      </c>
      <c r="AD204" s="1" t="s">
        <v>801</v>
      </c>
      <c r="AE204" s="1">
        <v>744</v>
      </c>
    </row>
    <row r="205" spans="28:31" ht="15">
      <c r="AB205" s="1" t="s">
        <v>802</v>
      </c>
      <c r="AC205" s="1" t="s">
        <v>803</v>
      </c>
      <c r="AD205" s="1" t="s">
        <v>804</v>
      </c>
      <c r="AE205" s="1">
        <v>748</v>
      </c>
    </row>
    <row r="206" spans="28:31" ht="15">
      <c r="AB206" s="1" t="s">
        <v>805</v>
      </c>
      <c r="AC206" s="1" t="s">
        <v>806</v>
      </c>
      <c r="AD206" s="1" t="s">
        <v>807</v>
      </c>
      <c r="AE206" s="1">
        <v>752</v>
      </c>
    </row>
    <row r="207" spans="28:31" ht="15">
      <c r="AB207" s="1" t="s">
        <v>808</v>
      </c>
      <c r="AC207" s="1" t="s">
        <v>809</v>
      </c>
      <c r="AD207" s="1" t="s">
        <v>810</v>
      </c>
      <c r="AE207" s="1">
        <v>756</v>
      </c>
    </row>
    <row r="208" spans="28:31" ht="15">
      <c r="AB208" s="1" t="s">
        <v>811</v>
      </c>
      <c r="AC208" s="1" t="s">
        <v>812</v>
      </c>
      <c r="AD208" s="1" t="s">
        <v>813</v>
      </c>
      <c r="AE208" s="1">
        <v>760</v>
      </c>
    </row>
    <row r="209" spans="28:31" ht="15">
      <c r="AB209" s="1" t="s">
        <v>814</v>
      </c>
      <c r="AC209" s="1" t="s">
        <v>815</v>
      </c>
      <c r="AD209" s="1" t="s">
        <v>816</v>
      </c>
      <c r="AE209" s="1">
        <v>158</v>
      </c>
    </row>
    <row r="210" spans="28:31" ht="15">
      <c r="AB210" s="1" t="s">
        <v>817</v>
      </c>
      <c r="AC210" s="1" t="s">
        <v>818</v>
      </c>
      <c r="AD210" s="1" t="s">
        <v>819</v>
      </c>
      <c r="AE210" s="1">
        <v>762</v>
      </c>
    </row>
    <row r="211" spans="28:31" ht="15">
      <c r="AB211" s="1" t="s">
        <v>820</v>
      </c>
      <c r="AC211" s="1" t="s">
        <v>821</v>
      </c>
      <c r="AD211" s="1" t="s">
        <v>822</v>
      </c>
      <c r="AE211" s="1">
        <v>834</v>
      </c>
    </row>
    <row r="212" spans="28:31" ht="15">
      <c r="AB212" s="1" t="s">
        <v>823</v>
      </c>
      <c r="AC212" s="1" t="s">
        <v>824</v>
      </c>
      <c r="AD212" s="1" t="s">
        <v>825</v>
      </c>
      <c r="AE212" s="1">
        <v>764</v>
      </c>
    </row>
    <row r="213" spans="28:31" ht="15">
      <c r="AB213" s="1" t="s">
        <v>826</v>
      </c>
      <c r="AC213" s="1" t="s">
        <v>827</v>
      </c>
      <c r="AD213" s="1" t="s">
        <v>828</v>
      </c>
      <c r="AE213" s="1">
        <v>768</v>
      </c>
    </row>
    <row r="214" spans="28:31" ht="15">
      <c r="AB214" s="1" t="s">
        <v>829</v>
      </c>
      <c r="AC214" s="1" t="s">
        <v>565</v>
      </c>
      <c r="AD214" s="1" t="s">
        <v>566</v>
      </c>
      <c r="AE214" s="1">
        <v>772</v>
      </c>
    </row>
    <row r="215" spans="28:31" ht="15">
      <c r="AB215" s="1" t="s">
        <v>567</v>
      </c>
      <c r="AC215" s="1" t="s">
        <v>568</v>
      </c>
      <c r="AD215" s="1" t="s">
        <v>569</v>
      </c>
      <c r="AE215" s="1">
        <v>776</v>
      </c>
    </row>
    <row r="216" spans="28:31" ht="15">
      <c r="AB216" s="1" t="s">
        <v>570</v>
      </c>
      <c r="AC216" s="1" t="s">
        <v>573</v>
      </c>
      <c r="AD216" s="1" t="s">
        <v>574</v>
      </c>
      <c r="AE216" s="1">
        <v>780</v>
      </c>
    </row>
    <row r="217" spans="28:31" ht="15">
      <c r="AB217" s="1" t="s">
        <v>575</v>
      </c>
      <c r="AC217" s="1" t="s">
        <v>576</v>
      </c>
      <c r="AD217" s="1" t="s">
        <v>577</v>
      </c>
      <c r="AE217" s="1">
        <v>788</v>
      </c>
    </row>
    <row r="218" spans="28:31" ht="15">
      <c r="AB218" s="1" t="s">
        <v>578</v>
      </c>
      <c r="AC218" s="1" t="s">
        <v>579</v>
      </c>
      <c r="AD218" s="1" t="s">
        <v>580</v>
      </c>
      <c r="AE218" s="1">
        <v>792</v>
      </c>
    </row>
    <row r="219" spans="28:31" ht="15">
      <c r="AB219" s="1" t="s">
        <v>581</v>
      </c>
      <c r="AC219" s="1" t="s">
        <v>582</v>
      </c>
      <c r="AD219" s="1" t="s">
        <v>583</v>
      </c>
      <c r="AE219" s="1">
        <v>795</v>
      </c>
    </row>
    <row r="220" spans="28:31" ht="15">
      <c r="AB220" s="1" t="s">
        <v>584</v>
      </c>
      <c r="AC220" s="1" t="s">
        <v>585</v>
      </c>
      <c r="AD220" s="1" t="s">
        <v>586</v>
      </c>
      <c r="AE220" s="1">
        <v>796</v>
      </c>
    </row>
    <row r="221" spans="28:31" ht="15">
      <c r="AB221" s="1" t="s">
        <v>587</v>
      </c>
      <c r="AC221" s="1" t="s">
        <v>588</v>
      </c>
      <c r="AD221" s="1" t="s">
        <v>589</v>
      </c>
      <c r="AE221" s="1">
        <v>798</v>
      </c>
    </row>
    <row r="222" spans="28:31" ht="15">
      <c r="AB222" s="1" t="s">
        <v>590</v>
      </c>
      <c r="AC222" s="1" t="s">
        <v>591</v>
      </c>
      <c r="AD222" s="1" t="s">
        <v>592</v>
      </c>
      <c r="AE222" s="1">
        <v>800</v>
      </c>
    </row>
    <row r="223" spans="28:31" ht="15">
      <c r="AB223" s="1" t="s">
        <v>593</v>
      </c>
      <c r="AC223" s="1" t="s">
        <v>594</v>
      </c>
      <c r="AD223" s="1" t="s">
        <v>595</v>
      </c>
      <c r="AE223" s="1">
        <v>804</v>
      </c>
    </row>
    <row r="224" spans="28:31" ht="15">
      <c r="AB224" s="1" t="s">
        <v>596</v>
      </c>
      <c r="AC224" s="1" t="s">
        <v>597</v>
      </c>
      <c r="AD224" s="1" t="s">
        <v>407</v>
      </c>
      <c r="AE224" s="1">
        <v>784</v>
      </c>
    </row>
    <row r="225" spans="28:31" ht="15">
      <c r="AB225" s="1" t="s">
        <v>408</v>
      </c>
      <c r="AC225" s="1" t="s">
        <v>409</v>
      </c>
      <c r="AD225" s="1" t="s">
        <v>410</v>
      </c>
      <c r="AE225" s="1">
        <v>826</v>
      </c>
    </row>
    <row r="226" spans="28:31" ht="15">
      <c r="AB226" s="1" t="s">
        <v>411</v>
      </c>
      <c r="AC226" s="1" t="s">
        <v>412</v>
      </c>
      <c r="AD226" s="1" t="s">
        <v>413</v>
      </c>
      <c r="AE226" s="1">
        <v>840</v>
      </c>
    </row>
    <row r="227" spans="28:31" ht="15">
      <c r="AB227" s="1" t="s">
        <v>598</v>
      </c>
      <c r="AC227" s="1" t="s">
        <v>599</v>
      </c>
      <c r="AD227" s="1" t="s">
        <v>600</v>
      </c>
      <c r="AE227" s="1">
        <v>581</v>
      </c>
    </row>
    <row r="228" spans="28:31" ht="15">
      <c r="AB228" s="1" t="s">
        <v>601</v>
      </c>
      <c r="AC228" s="1" t="s">
        <v>602</v>
      </c>
      <c r="AD228" s="1" t="s">
        <v>252</v>
      </c>
      <c r="AE228" s="1">
        <v>858</v>
      </c>
    </row>
    <row r="229" spans="28:31" ht="15">
      <c r="AB229" s="1" t="s">
        <v>253</v>
      </c>
      <c r="AC229" s="1" t="s">
        <v>254</v>
      </c>
      <c r="AD229" s="1" t="s">
        <v>255</v>
      </c>
      <c r="AE229" s="1">
        <v>860</v>
      </c>
    </row>
    <row r="230" spans="28:31" ht="15">
      <c r="AB230" s="1" t="s">
        <v>256</v>
      </c>
      <c r="AC230" s="1" t="s">
        <v>257</v>
      </c>
      <c r="AD230" s="1" t="s">
        <v>258</v>
      </c>
      <c r="AE230" s="1">
        <v>548</v>
      </c>
    </row>
    <row r="231" spans="28:31" ht="15">
      <c r="AB231" s="1" t="s">
        <v>259</v>
      </c>
      <c r="AC231" s="1" t="s">
        <v>260</v>
      </c>
      <c r="AD231" s="1" t="s">
        <v>261</v>
      </c>
      <c r="AE231" s="1">
        <v>336</v>
      </c>
    </row>
    <row r="232" spans="28:31" ht="15">
      <c r="AB232" s="1" t="s">
        <v>262</v>
      </c>
      <c r="AC232" s="1" t="s">
        <v>263</v>
      </c>
      <c r="AD232" s="1" t="s">
        <v>264</v>
      </c>
      <c r="AE232" s="1">
        <v>862</v>
      </c>
    </row>
    <row r="233" spans="28:31" ht="15">
      <c r="AB233" s="1" t="s">
        <v>265</v>
      </c>
      <c r="AC233" s="1" t="s">
        <v>266</v>
      </c>
      <c r="AD233" s="1" t="s">
        <v>267</v>
      </c>
      <c r="AE233" s="1">
        <v>704</v>
      </c>
    </row>
    <row r="234" spans="28:31" ht="15">
      <c r="AB234" s="1" t="s">
        <v>268</v>
      </c>
      <c r="AC234" s="1" t="s">
        <v>269</v>
      </c>
      <c r="AD234" s="1" t="s">
        <v>270</v>
      </c>
      <c r="AE234" s="1">
        <v>92</v>
      </c>
    </row>
    <row r="235" spans="28:31" ht="15">
      <c r="AB235" s="1" t="s">
        <v>271</v>
      </c>
      <c r="AC235" s="1" t="s">
        <v>272</v>
      </c>
      <c r="AD235" s="1" t="s">
        <v>273</v>
      </c>
      <c r="AE235" s="1">
        <v>850</v>
      </c>
    </row>
    <row r="236" spans="28:31" ht="15">
      <c r="AB236" s="1" t="s">
        <v>274</v>
      </c>
      <c r="AC236" s="1" t="s">
        <v>275</v>
      </c>
      <c r="AD236" s="1" t="s">
        <v>276</v>
      </c>
      <c r="AE236" s="1">
        <v>876</v>
      </c>
    </row>
    <row r="237" spans="28:31" ht="15">
      <c r="AB237" s="1" t="s">
        <v>277</v>
      </c>
      <c r="AC237" s="1" t="s">
        <v>278</v>
      </c>
      <c r="AD237" s="1" t="s">
        <v>279</v>
      </c>
      <c r="AE237" s="1">
        <v>732</v>
      </c>
    </row>
    <row r="238" spans="28:31" ht="15">
      <c r="AB238" s="1" t="s">
        <v>280</v>
      </c>
      <c r="AC238" s="1" t="s">
        <v>281</v>
      </c>
      <c r="AD238" s="1" t="s">
        <v>282</v>
      </c>
      <c r="AE238" s="1">
        <v>887</v>
      </c>
    </row>
    <row r="239" spans="28:31" ht="15">
      <c r="AB239" s="1" t="s">
        <v>283</v>
      </c>
      <c r="AC239" s="1" t="s">
        <v>284</v>
      </c>
      <c r="AD239" s="1" t="s">
        <v>285</v>
      </c>
      <c r="AE239" s="1">
        <v>891</v>
      </c>
    </row>
    <row r="240" spans="28:31" ht="15">
      <c r="AB240" s="1" t="s">
        <v>286</v>
      </c>
      <c r="AC240" s="1" t="s">
        <v>287</v>
      </c>
      <c r="AD240" s="1" t="s">
        <v>288</v>
      </c>
      <c r="AE240" s="1">
        <v>894</v>
      </c>
    </row>
    <row r="241" spans="28:31" ht="15">
      <c r="AB241" s="1" t="s">
        <v>321</v>
      </c>
      <c r="AC241" s="1" t="s">
        <v>322</v>
      </c>
      <c r="AD241" s="1" t="s">
        <v>323</v>
      </c>
      <c r="AE241" s="1">
        <v>716</v>
      </c>
    </row>
    <row r="242" ht="15"/>
    <row r="243" spans="30:31" ht="15.75">
      <c r="AD243" s="47" t="s">
        <v>324</v>
      </c>
      <c r="AE243" s="47" t="s">
        <v>630</v>
      </c>
    </row>
    <row r="244" spans="30:31" ht="15">
      <c r="AD244" s="1" t="s">
        <v>289</v>
      </c>
      <c r="AE244" s="1">
        <v>1</v>
      </c>
    </row>
    <row r="245" spans="30:31" ht="15">
      <c r="AD245" s="1" t="s">
        <v>467</v>
      </c>
      <c r="AE245" s="1">
        <v>4</v>
      </c>
    </row>
    <row r="246" spans="30:31" ht="15">
      <c r="AD246" s="1" t="s">
        <v>325</v>
      </c>
      <c r="AE246" s="1">
        <v>2</v>
      </c>
    </row>
    <row r="247" spans="30:31" ht="15">
      <c r="AD247" s="1" t="s">
        <v>7</v>
      </c>
      <c r="AE247" s="1">
        <v>8</v>
      </c>
    </row>
    <row r="248" spans="30:31" ht="15">
      <c r="AD248" s="1" t="s">
        <v>326</v>
      </c>
      <c r="AE248" s="1">
        <v>3</v>
      </c>
    </row>
    <row r="249" spans="30:31" ht="15">
      <c r="AD249" s="1" t="s">
        <v>6</v>
      </c>
      <c r="AE249" s="1">
        <v>9</v>
      </c>
    </row>
    <row r="250" spans="30:31" ht="15">
      <c r="AD250" s="1" t="s">
        <v>1132</v>
      </c>
      <c r="AE250" s="1">
        <v>10</v>
      </c>
    </row>
    <row r="251" spans="30:31" ht="15">
      <c r="AD251" s="1" t="s">
        <v>1113</v>
      </c>
      <c r="AE251" s="1">
        <v>5</v>
      </c>
    </row>
    <row r="252" spans="30:31" ht="15">
      <c r="AD252" s="1" t="s">
        <v>992</v>
      </c>
      <c r="AE252" s="1">
        <v>6</v>
      </c>
    </row>
    <row r="253" spans="30:31" ht="15">
      <c r="AD253" s="1" t="s">
        <v>984</v>
      </c>
      <c r="AE253" s="1">
        <v>7</v>
      </c>
    </row>
    <row r="254" spans="30:31" ht="15">
      <c r="AD254" s="1" t="s">
        <v>32</v>
      </c>
      <c r="AE254" s="1">
        <v>11</v>
      </c>
    </row>
    <row r="255" spans="30:31" ht="15">
      <c r="AD255" s="1" t="s">
        <v>31</v>
      </c>
      <c r="AE255" s="1">
        <v>12</v>
      </c>
    </row>
  </sheetData>
  <sheetProtection/>
  <mergeCells count="21">
    <mergeCell ref="B39:E39"/>
    <mergeCell ref="B40:E40"/>
    <mergeCell ref="B41:E41"/>
    <mergeCell ref="B42:E42"/>
    <mergeCell ref="B45:E45"/>
    <mergeCell ref="B44:E44"/>
    <mergeCell ref="B43:E43"/>
    <mergeCell ref="E13:G13"/>
    <mergeCell ref="E16:G16"/>
    <mergeCell ref="E17:G17"/>
    <mergeCell ref="E14:G14"/>
    <mergeCell ref="E18:G18"/>
    <mergeCell ref="E19:G19"/>
    <mergeCell ref="E15:G15"/>
    <mergeCell ref="E20:G20"/>
    <mergeCell ref="B34:E34"/>
    <mergeCell ref="B36:E36"/>
    <mergeCell ref="B37:E37"/>
    <mergeCell ref="B38:E38"/>
    <mergeCell ref="E22:G22"/>
    <mergeCell ref="E21:G21"/>
  </mergeCells>
  <printOptions/>
  <pageMargins left="0.25" right="0.25" top="0.75" bottom="0.75" header="0.3" footer="0.3"/>
  <pageSetup fitToHeight="1" fitToWidth="1" horizontalDpi="600" verticalDpi="600" orientation="portrait" paperSize="9" scale="65" r:id="rId3"/>
  <headerFooter alignWithMargins="0">
    <oddFooter>&amp;L&amp;F ; &amp;A&amp;C&amp;P/&amp;N&amp;R&amp;D ; &amp;T</oddFooter>
  </headerFooter>
  <legacyDrawing r:id="rId2"/>
</worksheet>
</file>

<file path=xl/worksheets/sheet10.xml><?xml version="1.0" encoding="utf-8"?>
<worksheet xmlns="http://schemas.openxmlformats.org/spreadsheetml/2006/main" xmlns:r="http://schemas.openxmlformats.org/officeDocument/2006/relationships">
  <sheetPr codeName="Tabelle17">
    <pageSetUpPr fitToPage="1"/>
  </sheetPr>
  <dimension ref="A1:O25"/>
  <sheetViews>
    <sheetView showGridLines="0" zoomScalePageLayoutView="0" workbookViewId="0" topLeftCell="B1">
      <pane xSplit="4" ySplit="3" topLeftCell="F4" activePane="bottomRight" state="frozen"/>
      <selection pane="topLeft" activeCell="B1" sqref="B1"/>
      <selection pane="topRight" activeCell="F1" sqref="F1"/>
      <selection pane="bottomLeft" activeCell="B4" sqref="B4"/>
      <selection pane="bottomRight" activeCell="F4" sqref="F4"/>
    </sheetView>
  </sheetViews>
  <sheetFormatPr defaultColWidth="9.140625" defaultRowHeight="12.75"/>
  <cols>
    <col min="1" max="1" width="3.140625" style="106" hidden="1" customWidth="1"/>
    <col min="2" max="2" width="4.57421875" style="107" customWidth="1"/>
    <col min="3" max="3" width="27.00390625" style="107" customWidth="1"/>
    <col min="4" max="4" width="29.28125" style="107" customWidth="1"/>
    <col min="5" max="5" width="27.8515625" style="108" customWidth="1"/>
    <col min="6" max="6" width="34.00390625" style="0" customWidth="1"/>
    <col min="7" max="7" width="35.57421875" style="0" customWidth="1"/>
    <col min="8" max="8" width="35.140625" style="0" customWidth="1"/>
    <col min="9" max="9" width="32.421875" style="0" customWidth="1"/>
    <col min="10" max="10" width="33.7109375" style="0" customWidth="1"/>
    <col min="11" max="11" width="46.00390625" style="0" customWidth="1"/>
    <col min="12" max="12" width="34.28125" style="0" customWidth="1"/>
    <col min="13" max="13" width="3.140625" style="0" customWidth="1"/>
    <col min="14" max="14" width="4.8515625" style="0" hidden="1" customWidth="1"/>
    <col min="15" max="52" width="11.421875" style="0" hidden="1" customWidth="1"/>
  </cols>
  <sheetData>
    <row r="1" spans="2:15" s="107" customFormat="1" ht="205.5" customHeight="1" thickBot="1">
      <c r="B1" s="419"/>
      <c r="C1" s="549" t="s">
        <v>3034</v>
      </c>
      <c r="D1" s="550"/>
      <c r="E1" s="550"/>
      <c r="F1" s="420" t="s">
        <v>3156</v>
      </c>
      <c r="G1" s="431" t="s">
        <v>1389</v>
      </c>
      <c r="H1" s="421" t="s">
        <v>3229</v>
      </c>
      <c r="I1" s="421" t="s">
        <v>3157</v>
      </c>
      <c r="J1" s="421" t="s">
        <v>1315</v>
      </c>
      <c r="K1" s="421" t="s">
        <v>3033</v>
      </c>
      <c r="L1" s="432" t="s">
        <v>1319</v>
      </c>
      <c r="M1" s="127"/>
      <c r="N1" s="66" t="s">
        <v>1275</v>
      </c>
      <c r="O1" s="354" t="s">
        <v>3068</v>
      </c>
    </row>
    <row r="2" spans="1:15" s="107" customFormat="1" ht="60" customHeight="1" thickBot="1">
      <c r="A2" s="324" t="s">
        <v>1278</v>
      </c>
      <c r="B2" s="424" t="s">
        <v>1274</v>
      </c>
      <c r="C2" s="149" t="s">
        <v>173</v>
      </c>
      <c r="D2" s="149" t="s">
        <v>1264</v>
      </c>
      <c r="E2" s="149" t="s">
        <v>1265</v>
      </c>
      <c r="F2" s="150" t="s">
        <v>3095</v>
      </c>
      <c r="G2" s="151" t="s">
        <v>1408</v>
      </c>
      <c r="H2" s="150" t="s">
        <v>3006</v>
      </c>
      <c r="I2" s="151" t="s">
        <v>1281</v>
      </c>
      <c r="J2" s="150" t="s">
        <v>1280</v>
      </c>
      <c r="K2" s="151" t="s">
        <v>3098</v>
      </c>
      <c r="L2" s="425" t="s">
        <v>3096</v>
      </c>
      <c r="M2" s="127"/>
      <c r="N2" s="66" t="s">
        <v>1276</v>
      </c>
      <c r="O2" s="356">
        <f>SUM(O3:O75)</f>
        <v>0</v>
      </c>
    </row>
    <row r="3" spans="1:13" s="107" customFormat="1" ht="16.5" customHeight="1" thickBot="1">
      <c r="A3" s="324"/>
      <c r="B3" s="433" t="s">
        <v>3197</v>
      </c>
      <c r="C3" s="434" t="s">
        <v>1287</v>
      </c>
      <c r="D3" s="427" t="s">
        <v>1288</v>
      </c>
      <c r="E3" s="427" t="s">
        <v>1289</v>
      </c>
      <c r="F3" s="428" t="s">
        <v>1361</v>
      </c>
      <c r="G3" s="428" t="s">
        <v>3224</v>
      </c>
      <c r="H3" s="428" t="s">
        <v>3225</v>
      </c>
      <c r="I3" s="428" t="s">
        <v>3226</v>
      </c>
      <c r="J3" s="428" t="s">
        <v>3227</v>
      </c>
      <c r="K3" s="428" t="s">
        <v>1276</v>
      </c>
      <c r="L3" s="435" t="s">
        <v>3228</v>
      </c>
      <c r="M3" s="127"/>
    </row>
    <row r="4" spans="1:15" ht="12.75">
      <c r="A4" s="106" t="s">
        <v>1279</v>
      </c>
      <c r="B4" s="123" t="s">
        <v>1276</v>
      </c>
      <c r="C4" s="123" t="s">
        <v>1287</v>
      </c>
      <c r="D4" s="124" t="s">
        <v>1288</v>
      </c>
      <c r="E4" s="135"/>
      <c r="F4" s="140"/>
      <c r="G4" s="140"/>
      <c r="H4" s="140"/>
      <c r="I4" s="140"/>
      <c r="J4" s="140"/>
      <c r="K4" s="140"/>
      <c r="L4" s="140"/>
      <c r="M4" s="127"/>
      <c r="O4">
        <f>IF(OR(F4&lt;&gt;0,G4&lt;&gt;0,H4&lt;&gt;0,I4&lt;&gt;0,J4&lt;&gt;0,K4&lt;&gt;0,L4&lt;&gt;0),1,0)</f>
        <v>0</v>
      </c>
    </row>
    <row r="5" spans="1:15" ht="12.75">
      <c r="A5" s="106" t="s">
        <v>1279</v>
      </c>
      <c r="B5" s="89" t="s">
        <v>1276</v>
      </c>
      <c r="C5" s="91" t="s">
        <v>1287</v>
      </c>
      <c r="D5" s="92" t="s">
        <v>1288</v>
      </c>
      <c r="E5" s="136" t="s">
        <v>1289</v>
      </c>
      <c r="F5" s="138"/>
      <c r="G5" s="138"/>
      <c r="H5" s="138"/>
      <c r="I5" s="138"/>
      <c r="J5" s="138"/>
      <c r="K5" s="138"/>
      <c r="L5" s="138"/>
      <c r="M5" s="127"/>
      <c r="O5">
        <f aca="true" t="shared" si="0" ref="O5:O25">IF(OR(F5&lt;&gt;0,G5&lt;&gt;0,H5&lt;&gt;0,I5&lt;&gt;0,J5&lt;&gt;0,K5&lt;&gt;0,L5&lt;&gt;0),1,0)</f>
        <v>0</v>
      </c>
    </row>
    <row r="6" spans="1:15" ht="12.75">
      <c r="A6" s="106" t="s">
        <v>1279</v>
      </c>
      <c r="B6" s="89" t="s">
        <v>1276</v>
      </c>
      <c r="C6" s="91" t="s">
        <v>1287</v>
      </c>
      <c r="D6" s="92" t="s">
        <v>1288</v>
      </c>
      <c r="E6" s="136" t="s">
        <v>1290</v>
      </c>
      <c r="F6" s="138"/>
      <c r="G6" s="138"/>
      <c r="H6" s="138"/>
      <c r="I6" s="138"/>
      <c r="J6" s="138"/>
      <c r="K6" s="138"/>
      <c r="L6" s="138"/>
      <c r="M6" s="127"/>
      <c r="O6">
        <f t="shared" si="0"/>
        <v>0</v>
      </c>
    </row>
    <row r="7" spans="1:15" ht="12.75">
      <c r="A7" s="106" t="s">
        <v>1279</v>
      </c>
      <c r="B7" s="89" t="s">
        <v>1276</v>
      </c>
      <c r="C7" s="91" t="s">
        <v>1287</v>
      </c>
      <c r="D7" s="92" t="s">
        <v>1288</v>
      </c>
      <c r="E7" s="136" t="s">
        <v>1291</v>
      </c>
      <c r="F7" s="138"/>
      <c r="G7" s="138"/>
      <c r="H7" s="138"/>
      <c r="I7" s="138"/>
      <c r="J7" s="138"/>
      <c r="K7" s="138"/>
      <c r="L7" s="138"/>
      <c r="M7" s="127"/>
      <c r="O7">
        <f t="shared" si="0"/>
        <v>0</v>
      </c>
    </row>
    <row r="8" spans="1:15" ht="12.75">
      <c r="A8" s="106" t="s">
        <v>1279</v>
      </c>
      <c r="B8" s="89" t="s">
        <v>1276</v>
      </c>
      <c r="C8" s="91" t="s">
        <v>1287</v>
      </c>
      <c r="D8" s="92" t="s">
        <v>1288</v>
      </c>
      <c r="E8" s="136" t="s">
        <v>1292</v>
      </c>
      <c r="F8" s="138"/>
      <c r="G8" s="138"/>
      <c r="H8" s="138"/>
      <c r="I8" s="138"/>
      <c r="J8" s="138"/>
      <c r="K8" s="138"/>
      <c r="L8" s="138"/>
      <c r="M8" s="127"/>
      <c r="O8">
        <f t="shared" si="0"/>
        <v>0</v>
      </c>
    </row>
    <row r="9" spans="1:15" ht="12.75">
      <c r="A9" s="106" t="s">
        <v>1279</v>
      </c>
      <c r="B9" s="89" t="s">
        <v>1276</v>
      </c>
      <c r="C9" s="91" t="s">
        <v>1287</v>
      </c>
      <c r="D9" s="92" t="s">
        <v>1288</v>
      </c>
      <c r="E9" s="136" t="s">
        <v>1293</v>
      </c>
      <c r="F9" s="138"/>
      <c r="G9" s="138"/>
      <c r="H9" s="138"/>
      <c r="I9" s="138"/>
      <c r="J9" s="138"/>
      <c r="K9" s="138"/>
      <c r="L9" s="138"/>
      <c r="M9" s="127"/>
      <c r="O9">
        <f t="shared" si="0"/>
        <v>0</v>
      </c>
    </row>
    <row r="10" spans="1:15" ht="12.75">
      <c r="A10" s="106" t="s">
        <v>1279</v>
      </c>
      <c r="B10" s="89" t="s">
        <v>1276</v>
      </c>
      <c r="C10" s="89" t="s">
        <v>1287</v>
      </c>
      <c r="D10" s="90" t="s">
        <v>1316</v>
      </c>
      <c r="E10" s="137"/>
      <c r="F10" s="139"/>
      <c r="G10" s="139"/>
      <c r="H10" s="138"/>
      <c r="I10" s="138"/>
      <c r="J10" s="138"/>
      <c r="K10" s="138"/>
      <c r="L10" s="138"/>
      <c r="M10" s="127"/>
      <c r="O10">
        <f t="shared" si="0"/>
        <v>0</v>
      </c>
    </row>
    <row r="11" spans="1:15" ht="12.75">
      <c r="A11" s="106" t="s">
        <v>1279</v>
      </c>
      <c r="B11" s="89" t="s">
        <v>1276</v>
      </c>
      <c r="C11" s="91" t="s">
        <v>1287</v>
      </c>
      <c r="D11" s="92" t="s">
        <v>1316</v>
      </c>
      <c r="E11" s="136" t="s">
        <v>1294</v>
      </c>
      <c r="F11" s="139"/>
      <c r="G11" s="139"/>
      <c r="H11" s="138"/>
      <c r="I11" s="138"/>
      <c r="J11" s="138"/>
      <c r="K11" s="138"/>
      <c r="L11" s="138"/>
      <c r="M11" s="127"/>
      <c r="O11">
        <f t="shared" si="0"/>
        <v>0</v>
      </c>
    </row>
    <row r="12" spans="1:15" ht="12.75">
      <c r="A12" s="106" t="s">
        <v>1279</v>
      </c>
      <c r="B12" s="89" t="s">
        <v>1276</v>
      </c>
      <c r="C12" s="91" t="s">
        <v>1287</v>
      </c>
      <c r="D12" s="92" t="s">
        <v>1316</v>
      </c>
      <c r="E12" s="136" t="s">
        <v>1295</v>
      </c>
      <c r="F12" s="139"/>
      <c r="G12" s="139"/>
      <c r="H12" s="138"/>
      <c r="I12" s="138"/>
      <c r="J12" s="138"/>
      <c r="K12" s="138"/>
      <c r="L12" s="138"/>
      <c r="M12" s="127"/>
      <c r="O12">
        <f t="shared" si="0"/>
        <v>0</v>
      </c>
    </row>
    <row r="13" spans="1:15" ht="12.75">
      <c r="A13" s="106" t="s">
        <v>1279</v>
      </c>
      <c r="B13" s="89" t="s">
        <v>1276</v>
      </c>
      <c r="C13" s="89" t="s">
        <v>1296</v>
      </c>
      <c r="D13" s="90" t="s">
        <v>1285</v>
      </c>
      <c r="E13" s="137"/>
      <c r="F13" s="139"/>
      <c r="G13" s="139"/>
      <c r="H13" s="138"/>
      <c r="I13" s="138"/>
      <c r="J13" s="138"/>
      <c r="K13" s="138"/>
      <c r="L13" s="138"/>
      <c r="M13" s="127"/>
      <c r="O13">
        <f t="shared" si="0"/>
        <v>0</v>
      </c>
    </row>
    <row r="14" spans="1:15" ht="12.75">
      <c r="A14" s="106" t="s">
        <v>1279</v>
      </c>
      <c r="B14" s="89" t="s">
        <v>1276</v>
      </c>
      <c r="C14" s="91" t="s">
        <v>1296</v>
      </c>
      <c r="D14" s="92" t="s">
        <v>1285</v>
      </c>
      <c r="E14" s="136" t="s">
        <v>1297</v>
      </c>
      <c r="F14" s="139"/>
      <c r="G14" s="139"/>
      <c r="H14" s="138"/>
      <c r="I14" s="138"/>
      <c r="J14" s="138"/>
      <c r="K14" s="138"/>
      <c r="L14" s="138"/>
      <c r="M14" s="127"/>
      <c r="O14">
        <f t="shared" si="0"/>
        <v>0</v>
      </c>
    </row>
    <row r="15" spans="1:15" ht="12.75">
      <c r="A15" s="106" t="s">
        <v>1279</v>
      </c>
      <c r="B15" s="89" t="s">
        <v>1276</v>
      </c>
      <c r="C15" s="91" t="s">
        <v>1296</v>
      </c>
      <c r="D15" s="92" t="s">
        <v>1285</v>
      </c>
      <c r="E15" s="136" t="s">
        <v>1298</v>
      </c>
      <c r="F15" s="139"/>
      <c r="G15" s="139"/>
      <c r="H15" s="138"/>
      <c r="I15" s="138"/>
      <c r="J15" s="138"/>
      <c r="K15" s="138"/>
      <c r="L15" s="138"/>
      <c r="M15" s="127"/>
      <c r="O15">
        <f t="shared" si="0"/>
        <v>0</v>
      </c>
    </row>
    <row r="16" spans="1:15" ht="12.75">
      <c r="A16" s="106" t="s">
        <v>1279</v>
      </c>
      <c r="B16" s="89" t="s">
        <v>1276</v>
      </c>
      <c r="C16" s="91" t="s">
        <v>1296</v>
      </c>
      <c r="D16" s="92" t="s">
        <v>1285</v>
      </c>
      <c r="E16" s="136" t="s">
        <v>1299</v>
      </c>
      <c r="F16" s="138"/>
      <c r="G16" s="138"/>
      <c r="H16" s="138"/>
      <c r="I16" s="138"/>
      <c r="J16" s="138"/>
      <c r="K16" s="138"/>
      <c r="L16" s="138"/>
      <c r="M16" s="127"/>
      <c r="O16">
        <f t="shared" si="0"/>
        <v>0</v>
      </c>
    </row>
    <row r="17" spans="1:15" ht="12.75">
      <c r="A17" s="106" t="s">
        <v>1279</v>
      </c>
      <c r="B17" s="89" t="s">
        <v>1276</v>
      </c>
      <c r="C17" s="89" t="s">
        <v>1296</v>
      </c>
      <c r="D17" s="90" t="s">
        <v>1300</v>
      </c>
      <c r="E17" s="137"/>
      <c r="F17" s="138"/>
      <c r="G17" s="138"/>
      <c r="H17" s="138"/>
      <c r="I17" s="138"/>
      <c r="J17" s="138"/>
      <c r="K17" s="138"/>
      <c r="L17" s="138"/>
      <c r="M17" s="127"/>
      <c r="O17">
        <f t="shared" si="0"/>
        <v>0</v>
      </c>
    </row>
    <row r="18" spans="1:15" ht="12.75">
      <c r="A18" s="106" t="s">
        <v>1279</v>
      </c>
      <c r="B18" s="89" t="s">
        <v>1276</v>
      </c>
      <c r="C18" s="91" t="s">
        <v>1296</v>
      </c>
      <c r="D18" s="92" t="s">
        <v>1300</v>
      </c>
      <c r="E18" s="136" t="s">
        <v>1301</v>
      </c>
      <c r="F18" s="138"/>
      <c r="G18" s="138"/>
      <c r="H18" s="138"/>
      <c r="I18" s="138"/>
      <c r="J18" s="138"/>
      <c r="K18" s="138"/>
      <c r="L18" s="138"/>
      <c r="M18" s="127"/>
      <c r="O18">
        <f t="shared" si="0"/>
        <v>0</v>
      </c>
    </row>
    <row r="19" spans="1:15" ht="12.75">
      <c r="A19" s="106" t="s">
        <v>1279</v>
      </c>
      <c r="B19" s="89" t="s">
        <v>1276</v>
      </c>
      <c r="C19" s="91" t="s">
        <v>1296</v>
      </c>
      <c r="D19" s="92" t="s">
        <v>1300</v>
      </c>
      <c r="E19" s="136" t="s">
        <v>1302</v>
      </c>
      <c r="F19" s="138"/>
      <c r="G19" s="138"/>
      <c r="H19" s="138"/>
      <c r="I19" s="138"/>
      <c r="J19" s="138"/>
      <c r="K19" s="138"/>
      <c r="L19" s="138"/>
      <c r="M19" s="127"/>
      <c r="O19">
        <f t="shared" si="0"/>
        <v>0</v>
      </c>
    </row>
    <row r="20" spans="1:15" ht="12.75">
      <c r="A20" s="106" t="s">
        <v>1279</v>
      </c>
      <c r="B20" s="89" t="s">
        <v>1276</v>
      </c>
      <c r="C20" s="89" t="s">
        <v>1296</v>
      </c>
      <c r="D20" s="90" t="s">
        <v>3155</v>
      </c>
      <c r="E20" s="137"/>
      <c r="F20" s="138"/>
      <c r="G20" s="138"/>
      <c r="H20" s="138"/>
      <c r="I20" s="138"/>
      <c r="J20" s="138"/>
      <c r="K20" s="138"/>
      <c r="L20" s="138"/>
      <c r="M20" s="127"/>
      <c r="O20">
        <f t="shared" si="0"/>
        <v>0</v>
      </c>
    </row>
    <row r="21" spans="1:15" ht="12.75">
      <c r="A21" s="106" t="s">
        <v>1279</v>
      </c>
      <c r="B21" s="89" t="s">
        <v>1276</v>
      </c>
      <c r="C21" s="91" t="s">
        <v>1296</v>
      </c>
      <c r="D21" s="92" t="s">
        <v>3155</v>
      </c>
      <c r="E21" s="136" t="s">
        <v>1303</v>
      </c>
      <c r="F21" s="138"/>
      <c r="G21" s="138"/>
      <c r="H21" s="138"/>
      <c r="I21" s="138"/>
      <c r="J21" s="138"/>
      <c r="K21" s="138"/>
      <c r="L21" s="138"/>
      <c r="M21" s="127"/>
      <c r="O21">
        <f t="shared" si="0"/>
        <v>0</v>
      </c>
    </row>
    <row r="22" spans="1:15" ht="12.75">
      <c r="A22" s="106" t="s">
        <v>1279</v>
      </c>
      <c r="B22" s="89" t="s">
        <v>1276</v>
      </c>
      <c r="C22" s="89" t="s">
        <v>1296</v>
      </c>
      <c r="D22" s="90" t="s">
        <v>1304</v>
      </c>
      <c r="E22" s="137"/>
      <c r="F22" s="138"/>
      <c r="G22" s="138"/>
      <c r="H22" s="138"/>
      <c r="I22" s="138"/>
      <c r="J22" s="138"/>
      <c r="K22" s="138"/>
      <c r="L22" s="138"/>
      <c r="M22" s="127"/>
      <c r="O22">
        <f t="shared" si="0"/>
        <v>0</v>
      </c>
    </row>
    <row r="23" spans="1:15" ht="12.75">
      <c r="A23" s="106" t="s">
        <v>1279</v>
      </c>
      <c r="B23" s="89" t="s">
        <v>1276</v>
      </c>
      <c r="C23" s="91" t="s">
        <v>1296</v>
      </c>
      <c r="D23" s="92" t="s">
        <v>1304</v>
      </c>
      <c r="E23" s="136" t="s">
        <v>1304</v>
      </c>
      <c r="F23" s="138"/>
      <c r="G23" s="138"/>
      <c r="H23" s="138"/>
      <c r="I23" s="138"/>
      <c r="J23" s="138"/>
      <c r="K23" s="138"/>
      <c r="L23" s="138"/>
      <c r="M23" s="127"/>
      <c r="O23">
        <f t="shared" si="0"/>
        <v>0</v>
      </c>
    </row>
    <row r="24" spans="1:15" ht="12.75">
      <c r="A24" s="106" t="s">
        <v>1279</v>
      </c>
      <c r="B24" s="89" t="s">
        <v>1276</v>
      </c>
      <c r="C24" s="89" t="s">
        <v>1305</v>
      </c>
      <c r="D24" s="90" t="s">
        <v>1306</v>
      </c>
      <c r="E24" s="137"/>
      <c r="F24" s="138"/>
      <c r="G24" s="138"/>
      <c r="H24" s="138"/>
      <c r="I24" s="138"/>
      <c r="J24" s="138"/>
      <c r="K24" s="138"/>
      <c r="L24" s="138"/>
      <c r="M24" s="127"/>
      <c r="O24">
        <f t="shared" si="0"/>
        <v>0</v>
      </c>
    </row>
    <row r="25" spans="1:15" ht="12.75">
      <c r="A25" s="106" t="s">
        <v>1279</v>
      </c>
      <c r="B25" s="89" t="s">
        <v>1276</v>
      </c>
      <c r="C25" s="91" t="s">
        <v>1305</v>
      </c>
      <c r="D25" s="92" t="s">
        <v>1306</v>
      </c>
      <c r="E25" s="136" t="s">
        <v>1307</v>
      </c>
      <c r="F25" s="138"/>
      <c r="G25" s="138"/>
      <c r="H25" s="138"/>
      <c r="I25" s="138"/>
      <c r="J25" s="138"/>
      <c r="K25" s="138"/>
      <c r="L25" s="138"/>
      <c r="M25" s="127"/>
      <c r="O25">
        <f t="shared" si="0"/>
        <v>0</v>
      </c>
    </row>
  </sheetData>
  <sheetProtection/>
  <autoFilter ref="A2:N2"/>
  <mergeCells count="1">
    <mergeCell ref="C1:E1"/>
  </mergeCells>
  <dataValidations count="1">
    <dataValidation type="list" allowBlank="1" sqref="B4:B25">
      <formula1>SA_A!#REF!</formula1>
    </dataValidation>
  </dataValidations>
  <printOptions/>
  <pageMargins left="0.25" right="0.25" top="0.75" bottom="0.75" header="0.3" footer="0.3"/>
  <pageSetup fitToHeight="0" fitToWidth="1" horizontalDpi="600" verticalDpi="600" orientation="landscape" paperSize="8" scale="61" r:id="rId2"/>
  <colBreaks count="1" manualBreakCount="1">
    <brk id="12" max="65535" man="1"/>
  </colBreaks>
  <legacyDrawing r:id="rId1"/>
</worksheet>
</file>

<file path=xl/worksheets/sheet11.xml><?xml version="1.0" encoding="utf-8"?>
<worksheet xmlns="http://schemas.openxmlformats.org/spreadsheetml/2006/main" xmlns:r="http://schemas.openxmlformats.org/officeDocument/2006/relationships">
  <sheetPr codeName="Tabelle16">
    <pageSetUpPr fitToPage="1"/>
  </sheetPr>
  <dimension ref="A1:O20"/>
  <sheetViews>
    <sheetView zoomScalePageLayoutView="0" workbookViewId="0" topLeftCell="B1">
      <selection activeCell="A1" sqref="A1"/>
    </sheetView>
  </sheetViews>
  <sheetFormatPr defaultColWidth="9.140625" defaultRowHeight="12.75"/>
  <cols>
    <col min="1" max="1" width="2.00390625" style="106" hidden="1" customWidth="1"/>
    <col min="2" max="2" width="4.57421875" style="107" customWidth="1"/>
    <col min="3" max="3" width="24.00390625" style="107" customWidth="1"/>
    <col min="4" max="4" width="29.28125" style="107" customWidth="1"/>
    <col min="5" max="5" width="27.8515625" style="108" customWidth="1"/>
    <col min="6" max="6" width="33.28125" style="0" customWidth="1"/>
    <col min="7" max="7" width="35.57421875" style="0" customWidth="1"/>
    <col min="8" max="8" width="35.140625" style="0" customWidth="1"/>
    <col min="9" max="9" width="32.421875" style="0" customWidth="1"/>
    <col min="10" max="10" width="31.7109375" style="0" customWidth="1"/>
    <col min="11" max="11" width="46.00390625" style="0" customWidth="1"/>
    <col min="12" max="12" width="34.28125" style="0" customWidth="1"/>
    <col min="13" max="13" width="1.8515625" style="107" customWidth="1"/>
    <col min="14" max="14" width="4.8515625" style="0" hidden="1" customWidth="1"/>
    <col min="15" max="52" width="11.421875" style="0" hidden="1" customWidth="1"/>
  </cols>
  <sheetData>
    <row r="1" spans="2:15" s="107" customFormat="1" ht="172.5" customHeight="1" thickBot="1">
      <c r="B1" s="419"/>
      <c r="C1" s="549" t="s">
        <v>3218</v>
      </c>
      <c r="D1" s="550"/>
      <c r="E1" s="550"/>
      <c r="F1" s="430" t="s">
        <v>3083</v>
      </c>
      <c r="G1" s="431" t="s">
        <v>1353</v>
      </c>
      <c r="H1" s="421" t="s">
        <v>1354</v>
      </c>
      <c r="I1" s="421" t="s">
        <v>3100</v>
      </c>
      <c r="J1" s="421" t="s">
        <v>1331</v>
      </c>
      <c r="K1" s="421" t="s">
        <v>3033</v>
      </c>
      <c r="L1" s="432" t="s">
        <v>1319</v>
      </c>
      <c r="M1" s="127"/>
      <c r="N1" s="128" t="s">
        <v>1275</v>
      </c>
      <c r="O1" s="354" t="s">
        <v>3068</v>
      </c>
    </row>
    <row r="2" spans="1:15" s="107" customFormat="1" ht="74.25" customHeight="1" thickBot="1">
      <c r="A2" s="324" t="s">
        <v>1278</v>
      </c>
      <c r="B2" s="424" t="s">
        <v>1274</v>
      </c>
      <c r="C2" s="149" t="s">
        <v>173</v>
      </c>
      <c r="D2" s="149" t="s">
        <v>1264</v>
      </c>
      <c r="E2" s="149" t="s">
        <v>1265</v>
      </c>
      <c r="F2" s="150" t="s">
        <v>3095</v>
      </c>
      <c r="G2" s="151" t="s">
        <v>1408</v>
      </c>
      <c r="H2" s="150" t="s">
        <v>1430</v>
      </c>
      <c r="I2" s="151" t="s">
        <v>1281</v>
      </c>
      <c r="J2" s="150" t="s">
        <v>1280</v>
      </c>
      <c r="K2" s="151" t="s">
        <v>3098</v>
      </c>
      <c r="L2" s="425" t="s">
        <v>3096</v>
      </c>
      <c r="M2" s="127"/>
      <c r="N2" s="128" t="s">
        <v>1276</v>
      </c>
      <c r="O2" s="356">
        <f>SUM(O3:O75)</f>
        <v>0</v>
      </c>
    </row>
    <row r="3" spans="1:13" s="107" customFormat="1" ht="21" customHeight="1" thickBot="1">
      <c r="A3" s="324"/>
      <c r="B3" s="433" t="s">
        <v>3197</v>
      </c>
      <c r="C3" s="434" t="s">
        <v>1296</v>
      </c>
      <c r="D3" s="427" t="s">
        <v>1343</v>
      </c>
      <c r="E3" s="427" t="s">
        <v>1344</v>
      </c>
      <c r="F3" s="428" t="s">
        <v>1355</v>
      </c>
      <c r="G3" s="428" t="s">
        <v>1357</v>
      </c>
      <c r="H3" s="428"/>
      <c r="I3" s="428" t="s">
        <v>1356</v>
      </c>
      <c r="J3" s="428" t="s">
        <v>1336</v>
      </c>
      <c r="K3" s="428"/>
      <c r="L3" s="435"/>
      <c r="M3" s="127"/>
    </row>
    <row r="4" spans="1:15" ht="12.75" customHeight="1">
      <c r="A4" s="110" t="s">
        <v>1279</v>
      </c>
      <c r="B4" s="134" t="s">
        <v>1276</v>
      </c>
      <c r="C4" s="101" t="s">
        <v>1358</v>
      </c>
      <c r="D4" s="101" t="s">
        <v>1337</v>
      </c>
      <c r="E4" s="111"/>
      <c r="F4" s="132"/>
      <c r="G4" s="133"/>
      <c r="H4" s="133"/>
      <c r="I4" s="133"/>
      <c r="J4" s="133"/>
      <c r="K4" s="133"/>
      <c r="L4" s="133"/>
      <c r="M4" s="127"/>
      <c r="O4">
        <f aca="true" t="shared" si="0" ref="O4:O20">IF(OR(F4&lt;&gt;0,G4&lt;&gt;0,H4&lt;&gt;0,I4&lt;&gt;0,J4&lt;&gt;0,K4&lt;&gt;0,L4&lt;&gt;0),1,0)</f>
        <v>0</v>
      </c>
    </row>
    <row r="5" spans="1:15" ht="12.75" customHeight="1">
      <c r="A5" s="112" t="s">
        <v>1279</v>
      </c>
      <c r="B5" s="103" t="s">
        <v>1276</v>
      </c>
      <c r="C5" s="95" t="s">
        <v>1358</v>
      </c>
      <c r="D5" s="95" t="s">
        <v>1337</v>
      </c>
      <c r="E5" s="113" t="s">
        <v>1338</v>
      </c>
      <c r="F5" s="105"/>
      <c r="G5" s="96"/>
      <c r="H5" s="96"/>
      <c r="I5" s="96"/>
      <c r="J5" s="96"/>
      <c r="K5" s="96"/>
      <c r="L5" s="133"/>
      <c r="M5" s="127"/>
      <c r="O5">
        <f t="shared" si="0"/>
        <v>0</v>
      </c>
    </row>
    <row r="6" spans="1:15" ht="12.75">
      <c r="A6" s="112" t="s">
        <v>1279</v>
      </c>
      <c r="B6" s="103" t="s">
        <v>1276</v>
      </c>
      <c r="C6" s="95" t="s">
        <v>1358</v>
      </c>
      <c r="D6" s="95" t="s">
        <v>1337</v>
      </c>
      <c r="E6" s="114" t="s">
        <v>1339</v>
      </c>
      <c r="F6" s="105"/>
      <c r="G6" s="96"/>
      <c r="H6" s="96"/>
      <c r="I6" s="96"/>
      <c r="J6" s="96"/>
      <c r="K6" s="96"/>
      <c r="L6" s="133"/>
      <c r="M6" s="127"/>
      <c r="O6">
        <f t="shared" si="0"/>
        <v>0</v>
      </c>
    </row>
    <row r="7" spans="1:15" ht="12.75">
      <c r="A7" s="110" t="s">
        <v>1279</v>
      </c>
      <c r="B7" s="103" t="s">
        <v>1276</v>
      </c>
      <c r="C7" s="102" t="s">
        <v>1358</v>
      </c>
      <c r="D7" s="460" t="s">
        <v>1340</v>
      </c>
      <c r="E7" s="115"/>
      <c r="F7" s="105"/>
      <c r="G7" s="96"/>
      <c r="H7" s="96"/>
      <c r="I7" s="96"/>
      <c r="J7" s="96"/>
      <c r="K7" s="96"/>
      <c r="L7" s="133"/>
      <c r="M7" s="127"/>
      <c r="O7">
        <f t="shared" si="0"/>
        <v>0</v>
      </c>
    </row>
    <row r="8" spans="1:15" ht="12.75">
      <c r="A8" s="112" t="s">
        <v>1279</v>
      </c>
      <c r="B8" s="103" t="s">
        <v>1276</v>
      </c>
      <c r="C8" s="95" t="s">
        <v>1358</v>
      </c>
      <c r="D8" s="461" t="s">
        <v>1340</v>
      </c>
      <c r="E8" s="114" t="s">
        <v>1340</v>
      </c>
      <c r="F8" s="105"/>
      <c r="G8" s="96"/>
      <c r="H8" s="96"/>
      <c r="I8" s="96"/>
      <c r="J8" s="96"/>
      <c r="K8" s="96"/>
      <c r="L8" s="133"/>
      <c r="M8" s="127"/>
      <c r="O8">
        <f t="shared" si="0"/>
        <v>0</v>
      </c>
    </row>
    <row r="9" spans="1:15" ht="12.75">
      <c r="A9" s="112" t="s">
        <v>1279</v>
      </c>
      <c r="B9" s="103" t="s">
        <v>1276</v>
      </c>
      <c r="C9" s="102" t="s">
        <v>1358</v>
      </c>
      <c r="D9" s="460" t="s">
        <v>1341</v>
      </c>
      <c r="E9" s="115"/>
      <c r="F9" s="105"/>
      <c r="G9" s="96"/>
      <c r="H9" s="96"/>
      <c r="I9" s="96"/>
      <c r="J9" s="96"/>
      <c r="K9" s="96"/>
      <c r="L9" s="133"/>
      <c r="M9" s="127"/>
      <c r="O9">
        <f t="shared" si="0"/>
        <v>0</v>
      </c>
    </row>
    <row r="10" spans="1:15" ht="12.75">
      <c r="A10" s="112" t="s">
        <v>1279</v>
      </c>
      <c r="B10" s="103" t="s">
        <v>1276</v>
      </c>
      <c r="C10" s="95" t="s">
        <v>1358</v>
      </c>
      <c r="D10" s="461" t="s">
        <v>1341</v>
      </c>
      <c r="E10" s="114" t="s">
        <v>1342</v>
      </c>
      <c r="F10" s="105"/>
      <c r="G10" s="96"/>
      <c r="H10" s="96"/>
      <c r="I10" s="96"/>
      <c r="J10" s="96"/>
      <c r="K10" s="96"/>
      <c r="L10" s="133"/>
      <c r="M10" s="127"/>
      <c r="O10">
        <f t="shared" si="0"/>
        <v>0</v>
      </c>
    </row>
    <row r="11" spans="1:15" ht="12.75">
      <c r="A11" s="112" t="s">
        <v>1279</v>
      </c>
      <c r="B11" s="103" t="s">
        <v>1276</v>
      </c>
      <c r="C11" s="102" t="s">
        <v>1296</v>
      </c>
      <c r="D11" s="102" t="s">
        <v>1343</v>
      </c>
      <c r="E11" s="115"/>
      <c r="F11" s="105"/>
      <c r="G11" s="96"/>
      <c r="H11" s="96"/>
      <c r="I11" s="96"/>
      <c r="J11" s="96"/>
      <c r="K11" s="96"/>
      <c r="L11" s="133"/>
      <c r="M11" s="127"/>
      <c r="O11">
        <f t="shared" si="0"/>
        <v>0</v>
      </c>
    </row>
    <row r="12" spans="1:15" ht="12.75">
      <c r="A12" s="112" t="s">
        <v>1279</v>
      </c>
      <c r="B12" s="103" t="s">
        <v>1276</v>
      </c>
      <c r="C12" s="95" t="s">
        <v>1296</v>
      </c>
      <c r="D12" s="95" t="s">
        <v>1343</v>
      </c>
      <c r="E12" s="113" t="s">
        <v>1344</v>
      </c>
      <c r="F12" s="105"/>
      <c r="G12" s="96"/>
      <c r="H12" s="96"/>
      <c r="I12" s="96"/>
      <c r="J12" s="96"/>
      <c r="K12" s="96"/>
      <c r="L12" s="133"/>
      <c r="M12" s="127"/>
      <c r="O12">
        <f t="shared" si="0"/>
        <v>0</v>
      </c>
    </row>
    <row r="13" spans="1:15" ht="12.75">
      <c r="A13" s="112" t="s">
        <v>1279</v>
      </c>
      <c r="B13" s="103" t="s">
        <v>1276</v>
      </c>
      <c r="C13" s="95" t="s">
        <v>1296</v>
      </c>
      <c r="D13" s="95" t="s">
        <v>1343</v>
      </c>
      <c r="E13" s="113" t="s">
        <v>1345</v>
      </c>
      <c r="F13" s="105"/>
      <c r="G13" s="96"/>
      <c r="H13" s="96"/>
      <c r="I13" s="96"/>
      <c r="J13" s="96"/>
      <c r="K13" s="96"/>
      <c r="L13" s="133"/>
      <c r="M13" s="127"/>
      <c r="O13">
        <f t="shared" si="0"/>
        <v>0</v>
      </c>
    </row>
    <row r="14" spans="1:15" ht="12.75">
      <c r="A14" s="112" t="s">
        <v>1279</v>
      </c>
      <c r="B14" s="103" t="s">
        <v>1276</v>
      </c>
      <c r="C14" s="102" t="s">
        <v>1346</v>
      </c>
      <c r="D14" s="102" t="s">
        <v>1347</v>
      </c>
      <c r="E14" s="116"/>
      <c r="F14" s="105"/>
      <c r="G14" s="96"/>
      <c r="H14" s="96"/>
      <c r="I14" s="96"/>
      <c r="J14" s="96"/>
      <c r="K14" s="96"/>
      <c r="L14" s="133"/>
      <c r="M14" s="127"/>
      <c r="O14">
        <f t="shared" si="0"/>
        <v>0</v>
      </c>
    </row>
    <row r="15" spans="1:15" ht="12.75">
      <c r="A15" s="112" t="s">
        <v>1279</v>
      </c>
      <c r="B15" s="103" t="s">
        <v>1276</v>
      </c>
      <c r="C15" s="95" t="s">
        <v>1346</v>
      </c>
      <c r="D15" s="95" t="s">
        <v>1347</v>
      </c>
      <c r="E15" s="117" t="s">
        <v>1348</v>
      </c>
      <c r="F15" s="105"/>
      <c r="G15" s="96"/>
      <c r="H15" s="96"/>
      <c r="I15" s="96"/>
      <c r="J15" s="96"/>
      <c r="K15" s="96"/>
      <c r="L15" s="133"/>
      <c r="M15" s="127"/>
      <c r="O15">
        <f t="shared" si="0"/>
        <v>0</v>
      </c>
    </row>
    <row r="16" spans="1:15" ht="12.75">
      <c r="A16" s="112" t="s">
        <v>1279</v>
      </c>
      <c r="B16" s="103" t="s">
        <v>1276</v>
      </c>
      <c r="C16" s="95" t="s">
        <v>1346</v>
      </c>
      <c r="D16" s="95" t="s">
        <v>1347</v>
      </c>
      <c r="E16" s="114" t="s">
        <v>1341</v>
      </c>
      <c r="F16" s="105"/>
      <c r="G16" s="96"/>
      <c r="H16" s="96"/>
      <c r="I16" s="96"/>
      <c r="J16" s="96"/>
      <c r="K16" s="96"/>
      <c r="L16" s="133"/>
      <c r="M16" s="127"/>
      <c r="O16">
        <f t="shared" si="0"/>
        <v>0</v>
      </c>
    </row>
    <row r="17" spans="1:15" ht="12.75">
      <c r="A17" s="112" t="s">
        <v>1279</v>
      </c>
      <c r="B17" s="103" t="s">
        <v>1276</v>
      </c>
      <c r="C17" s="95" t="s">
        <v>1346</v>
      </c>
      <c r="D17" s="95" t="s">
        <v>1347</v>
      </c>
      <c r="E17" s="114" t="s">
        <v>1349</v>
      </c>
      <c r="F17" s="105"/>
      <c r="G17" s="96"/>
      <c r="H17" s="96"/>
      <c r="I17" s="96"/>
      <c r="J17" s="96"/>
      <c r="K17" s="96"/>
      <c r="L17" s="133"/>
      <c r="M17" s="127"/>
      <c r="O17">
        <f t="shared" si="0"/>
        <v>0</v>
      </c>
    </row>
    <row r="18" spans="1:15" ht="12.75">
      <c r="A18" s="112" t="s">
        <v>1279</v>
      </c>
      <c r="B18" s="103" t="s">
        <v>1276</v>
      </c>
      <c r="C18" s="95" t="s">
        <v>1346</v>
      </c>
      <c r="D18" s="462" t="s">
        <v>1359</v>
      </c>
      <c r="E18" s="117" t="s">
        <v>1350</v>
      </c>
      <c r="F18" s="105"/>
      <c r="G18" s="96"/>
      <c r="H18" s="96"/>
      <c r="I18" s="96"/>
      <c r="J18" s="96"/>
      <c r="K18" s="96"/>
      <c r="L18" s="133"/>
      <c r="M18" s="127"/>
      <c r="O18">
        <f t="shared" si="0"/>
        <v>0</v>
      </c>
    </row>
    <row r="19" spans="1:15" ht="12.75">
      <c r="A19" s="112" t="s">
        <v>1279</v>
      </c>
      <c r="B19" s="103" t="s">
        <v>1276</v>
      </c>
      <c r="C19" s="102" t="s">
        <v>1351</v>
      </c>
      <c r="D19" s="460" t="s">
        <v>1352</v>
      </c>
      <c r="E19" s="115"/>
      <c r="F19" s="105"/>
      <c r="G19" s="96"/>
      <c r="H19" s="96"/>
      <c r="I19" s="96"/>
      <c r="J19" s="96"/>
      <c r="K19" s="96"/>
      <c r="L19" s="133"/>
      <c r="M19" s="127"/>
      <c r="O19">
        <f t="shared" si="0"/>
        <v>0</v>
      </c>
    </row>
    <row r="20" spans="1:15" ht="12.75">
      <c r="A20" s="112" t="s">
        <v>1279</v>
      </c>
      <c r="B20" s="103" t="s">
        <v>1276</v>
      </c>
      <c r="C20" s="95" t="s">
        <v>1351</v>
      </c>
      <c r="D20" s="461" t="s">
        <v>1352</v>
      </c>
      <c r="E20" s="113" t="s">
        <v>1360</v>
      </c>
      <c r="F20" s="105"/>
      <c r="G20" s="96"/>
      <c r="H20" s="96"/>
      <c r="I20" s="96"/>
      <c r="J20" s="96"/>
      <c r="K20" s="96"/>
      <c r="L20" s="133"/>
      <c r="M20" s="127"/>
      <c r="O20">
        <f t="shared" si="0"/>
        <v>0</v>
      </c>
    </row>
  </sheetData>
  <sheetProtection/>
  <autoFilter ref="A2:N2"/>
  <mergeCells count="1">
    <mergeCell ref="C1:E1"/>
  </mergeCells>
  <dataValidations count="1">
    <dataValidation type="list" allowBlank="1" sqref="B4:B20">
      <formula1>$N$1:$N$2</formula1>
    </dataValidation>
  </dataValidations>
  <printOptions/>
  <pageMargins left="0.25" right="0.25" top="0.75" bottom="0.75" header="0.3" footer="0.3"/>
  <pageSetup fitToHeight="0" fitToWidth="1" horizontalDpi="600" verticalDpi="600" orientation="landscape" paperSize="8" scale="61" r:id="rId2"/>
  <colBreaks count="1" manualBreakCount="1">
    <brk id="12" max="65535" man="1"/>
  </colBreaks>
  <legacyDrawing r:id="rId1"/>
</worksheet>
</file>

<file path=xl/worksheets/sheet12.xml><?xml version="1.0" encoding="utf-8"?>
<worksheet xmlns="http://schemas.openxmlformats.org/spreadsheetml/2006/main" xmlns:r="http://schemas.openxmlformats.org/officeDocument/2006/relationships">
  <sheetPr codeName="Tabelle15">
    <pageSetUpPr fitToPage="1"/>
  </sheetPr>
  <dimension ref="A1:O24"/>
  <sheetViews>
    <sheetView showGridLines="0" zoomScalePageLayoutView="0" workbookViewId="0" topLeftCell="B1">
      <pane xSplit="4" ySplit="3" topLeftCell="F4" activePane="bottomRight" state="frozen"/>
      <selection pane="topLeft" activeCell="B1" sqref="B1"/>
      <selection pane="topRight" activeCell="F1" sqref="F1"/>
      <selection pane="bottomLeft" activeCell="B4" sqref="B4"/>
      <selection pane="bottomRight" activeCell="F4" sqref="F4"/>
    </sheetView>
  </sheetViews>
  <sheetFormatPr defaultColWidth="9.140625" defaultRowHeight="12.75"/>
  <cols>
    <col min="1" max="1" width="2.00390625" style="106" hidden="1" customWidth="1"/>
    <col min="2" max="2" width="4.57421875" style="107" customWidth="1"/>
    <col min="3" max="3" width="27.00390625" style="107" customWidth="1"/>
    <col min="4" max="4" width="29.28125" style="107" customWidth="1"/>
    <col min="5" max="5" width="29.421875" style="108" customWidth="1"/>
    <col min="6" max="6" width="39.140625" style="0" customWidth="1"/>
    <col min="7" max="7" width="35.57421875" style="0" customWidth="1"/>
    <col min="8" max="9" width="41.421875" style="0" customWidth="1"/>
    <col min="10" max="10" width="35.7109375" style="0" customWidth="1"/>
    <col min="11" max="11" width="46.00390625" style="0" customWidth="1"/>
    <col min="12" max="12" width="34.28125" style="0" customWidth="1"/>
    <col min="13" max="13" width="1.8515625" style="81" customWidth="1"/>
    <col min="14" max="14" width="4.8515625" style="0" hidden="1" customWidth="1"/>
    <col min="15" max="52" width="11.421875" style="0" hidden="1" customWidth="1"/>
  </cols>
  <sheetData>
    <row r="1" spans="2:15" s="107" customFormat="1" ht="172.5" customHeight="1" thickBot="1">
      <c r="B1" s="419"/>
      <c r="C1" s="549" t="s">
        <v>3035</v>
      </c>
      <c r="D1" s="550"/>
      <c r="E1" s="550"/>
      <c r="F1" s="420" t="s">
        <v>3222</v>
      </c>
      <c r="G1" s="421" t="s">
        <v>1332</v>
      </c>
      <c r="H1" s="421" t="s">
        <v>1330</v>
      </c>
      <c r="I1" s="421" t="s">
        <v>3100</v>
      </c>
      <c r="J1" s="422" t="s">
        <v>1331</v>
      </c>
      <c r="K1" s="422" t="s">
        <v>3033</v>
      </c>
      <c r="L1" s="423" t="s">
        <v>1319</v>
      </c>
      <c r="M1" s="127"/>
      <c r="N1" s="128" t="s">
        <v>1275</v>
      </c>
      <c r="O1" s="354" t="s">
        <v>3068</v>
      </c>
    </row>
    <row r="2" spans="1:15" s="107" customFormat="1" ht="74.25" customHeight="1" thickBot="1">
      <c r="A2" s="324" t="s">
        <v>1278</v>
      </c>
      <c r="B2" s="424" t="s">
        <v>1274</v>
      </c>
      <c r="C2" s="149" t="s">
        <v>173</v>
      </c>
      <c r="D2" s="149" t="s">
        <v>1264</v>
      </c>
      <c r="E2" s="149" t="s">
        <v>1265</v>
      </c>
      <c r="F2" s="150" t="s">
        <v>3095</v>
      </c>
      <c r="G2" s="151" t="s">
        <v>1408</v>
      </c>
      <c r="H2" s="150" t="s">
        <v>3097</v>
      </c>
      <c r="I2" s="151" t="s">
        <v>1281</v>
      </c>
      <c r="J2" s="150" t="s">
        <v>1280</v>
      </c>
      <c r="K2" s="151" t="s">
        <v>3098</v>
      </c>
      <c r="L2" s="425" t="s">
        <v>3096</v>
      </c>
      <c r="M2" s="127"/>
      <c r="N2" s="128" t="s">
        <v>1276</v>
      </c>
      <c r="O2" s="356">
        <f>SUM(O3:O75)</f>
        <v>0</v>
      </c>
    </row>
    <row r="3" spans="1:13" s="107" customFormat="1" ht="17.25" customHeight="1" thickBot="1">
      <c r="A3" s="418" t="s">
        <v>1279</v>
      </c>
      <c r="B3" s="426" t="s">
        <v>3197</v>
      </c>
      <c r="C3" s="427" t="s">
        <v>1320</v>
      </c>
      <c r="D3" s="427" t="s">
        <v>1321</v>
      </c>
      <c r="E3" s="428" t="s">
        <v>1322</v>
      </c>
      <c r="F3" s="428" t="s">
        <v>1333</v>
      </c>
      <c r="G3" s="428" t="s">
        <v>1334</v>
      </c>
      <c r="H3" s="428"/>
      <c r="I3" s="428" t="s">
        <v>1335</v>
      </c>
      <c r="J3" s="428" t="s">
        <v>1336</v>
      </c>
      <c r="K3" s="428"/>
      <c r="L3" s="429"/>
      <c r="M3" s="127"/>
    </row>
    <row r="4" spans="1:15" ht="12.75">
      <c r="A4" s="130" t="s">
        <v>1279</v>
      </c>
      <c r="B4" s="131" t="s">
        <v>1276</v>
      </c>
      <c r="C4" s="98" t="s">
        <v>1320</v>
      </c>
      <c r="D4" s="98" t="s">
        <v>1321</v>
      </c>
      <c r="E4" s="119"/>
      <c r="F4" s="132"/>
      <c r="G4" s="133"/>
      <c r="H4" s="133"/>
      <c r="I4" s="133"/>
      <c r="J4" s="133"/>
      <c r="K4" s="133"/>
      <c r="L4" s="133"/>
      <c r="O4">
        <f aca="true" t="shared" si="0" ref="O4:O16">IF(OR(F4&lt;&gt;0,G4&lt;&gt;0,H4&lt;&gt;0,I4&lt;&gt;0,J4&lt;&gt;0,K4&lt;&gt;0,L4&lt;&gt;0),1,0)</f>
        <v>0</v>
      </c>
    </row>
    <row r="5" spans="1:15" ht="12.75">
      <c r="A5" s="118"/>
      <c r="B5" s="100" t="s">
        <v>1276</v>
      </c>
      <c r="C5" s="94" t="s">
        <v>1320</v>
      </c>
      <c r="D5" s="94" t="s">
        <v>1321</v>
      </c>
      <c r="E5" s="120" t="s">
        <v>1322</v>
      </c>
      <c r="F5" s="105"/>
      <c r="G5" s="96"/>
      <c r="H5" s="96"/>
      <c r="I5" s="96"/>
      <c r="J5" s="96"/>
      <c r="K5" s="96"/>
      <c r="L5" s="133"/>
      <c r="O5">
        <f t="shared" si="0"/>
        <v>0</v>
      </c>
    </row>
    <row r="6" spans="1:15" ht="14.25">
      <c r="A6" s="118" t="s">
        <v>1279</v>
      </c>
      <c r="B6" s="100" t="s">
        <v>1276</v>
      </c>
      <c r="C6" s="94" t="s">
        <v>1320</v>
      </c>
      <c r="D6" s="94" t="s">
        <v>1321</v>
      </c>
      <c r="E6" s="121" t="s">
        <v>1323</v>
      </c>
      <c r="F6" s="105"/>
      <c r="G6" s="97"/>
      <c r="H6" s="96"/>
      <c r="I6" s="96"/>
      <c r="J6" s="96"/>
      <c r="K6" s="96"/>
      <c r="L6" s="133"/>
      <c r="O6">
        <f t="shared" si="0"/>
        <v>0</v>
      </c>
    </row>
    <row r="7" spans="1:15" ht="14.25">
      <c r="A7" s="118" t="s">
        <v>1279</v>
      </c>
      <c r="B7" s="100" t="s">
        <v>1276</v>
      </c>
      <c r="C7" s="99" t="s">
        <v>1320</v>
      </c>
      <c r="D7" s="99" t="s">
        <v>1324</v>
      </c>
      <c r="E7" s="122"/>
      <c r="F7" s="105"/>
      <c r="G7" s="97"/>
      <c r="H7" s="96"/>
      <c r="I7" s="96"/>
      <c r="J7" s="96"/>
      <c r="K7" s="96"/>
      <c r="L7" s="133"/>
      <c r="O7">
        <f t="shared" si="0"/>
        <v>0</v>
      </c>
    </row>
    <row r="8" spans="1:15" ht="14.25">
      <c r="A8" s="118" t="s">
        <v>1279</v>
      </c>
      <c r="B8" s="100" t="s">
        <v>1276</v>
      </c>
      <c r="C8" s="94" t="s">
        <v>1320</v>
      </c>
      <c r="D8" s="94" t="s">
        <v>1324</v>
      </c>
      <c r="E8" s="120" t="s">
        <v>1325</v>
      </c>
      <c r="F8" s="105"/>
      <c r="G8" s="97"/>
      <c r="H8" s="96"/>
      <c r="I8" s="96"/>
      <c r="J8" s="96"/>
      <c r="K8" s="96"/>
      <c r="L8" s="133"/>
      <c r="O8">
        <f t="shared" si="0"/>
        <v>0</v>
      </c>
    </row>
    <row r="9" spans="1:15" ht="14.25">
      <c r="A9" s="118" t="s">
        <v>1279</v>
      </c>
      <c r="B9" s="100" t="s">
        <v>1276</v>
      </c>
      <c r="C9" s="94" t="s">
        <v>1320</v>
      </c>
      <c r="D9" s="94" t="s">
        <v>1324</v>
      </c>
      <c r="E9" s="121" t="s">
        <v>1326</v>
      </c>
      <c r="F9" s="105"/>
      <c r="G9" s="97"/>
      <c r="H9" s="96"/>
      <c r="I9" s="96"/>
      <c r="J9" s="96"/>
      <c r="K9" s="96"/>
      <c r="L9" s="133"/>
      <c r="O9">
        <f t="shared" si="0"/>
        <v>0</v>
      </c>
    </row>
    <row r="10" spans="1:15" ht="14.25">
      <c r="A10" s="118" t="s">
        <v>1279</v>
      </c>
      <c r="B10" s="100" t="s">
        <v>1276</v>
      </c>
      <c r="C10" s="99" t="s">
        <v>1327</v>
      </c>
      <c r="D10" s="99" t="s">
        <v>1321</v>
      </c>
      <c r="E10" s="122"/>
      <c r="F10" s="105"/>
      <c r="G10" s="97"/>
      <c r="H10" s="96"/>
      <c r="I10" s="96"/>
      <c r="J10" s="96"/>
      <c r="K10" s="96"/>
      <c r="L10" s="133"/>
      <c r="O10">
        <f t="shared" si="0"/>
        <v>0</v>
      </c>
    </row>
    <row r="11" spans="1:15" ht="12.75" customHeight="1">
      <c r="A11" s="118" t="s">
        <v>1279</v>
      </c>
      <c r="B11" s="100" t="s">
        <v>1276</v>
      </c>
      <c r="C11" s="94" t="s">
        <v>1327</v>
      </c>
      <c r="D11" s="94" t="s">
        <v>1321</v>
      </c>
      <c r="E11" s="120" t="s">
        <v>1328</v>
      </c>
      <c r="F11" s="105"/>
      <c r="G11" s="97"/>
      <c r="H11" s="96"/>
      <c r="I11" s="96"/>
      <c r="J11" s="96"/>
      <c r="K11" s="96"/>
      <c r="L11" s="133"/>
      <c r="O11">
        <f t="shared" si="0"/>
        <v>0</v>
      </c>
    </row>
    <row r="12" spans="1:15" ht="13.5" customHeight="1">
      <c r="A12" s="118" t="s">
        <v>1279</v>
      </c>
      <c r="B12" s="100" t="s">
        <v>1276</v>
      </c>
      <c r="C12" s="94" t="s">
        <v>1327</v>
      </c>
      <c r="D12" s="94" t="s">
        <v>1321</v>
      </c>
      <c r="E12" s="121" t="s">
        <v>1257</v>
      </c>
      <c r="F12" s="105"/>
      <c r="G12" s="97"/>
      <c r="H12" s="96"/>
      <c r="I12" s="96"/>
      <c r="J12" s="96"/>
      <c r="K12" s="96"/>
      <c r="L12" s="133"/>
      <c r="O12">
        <f t="shared" si="0"/>
        <v>0</v>
      </c>
    </row>
    <row r="13" spans="1:15" ht="13.5" customHeight="1">
      <c r="A13" s="118" t="s">
        <v>1279</v>
      </c>
      <c r="B13" s="100" t="s">
        <v>1276</v>
      </c>
      <c r="C13" s="94" t="s">
        <v>1327</v>
      </c>
      <c r="D13" s="94" t="s">
        <v>1321</v>
      </c>
      <c r="E13" s="121" t="s">
        <v>1329</v>
      </c>
      <c r="F13" s="105"/>
      <c r="G13" s="97"/>
      <c r="H13" s="96"/>
      <c r="I13" s="96"/>
      <c r="J13" s="96"/>
      <c r="K13" s="96"/>
      <c r="L13" s="133"/>
      <c r="O13">
        <f t="shared" si="0"/>
        <v>0</v>
      </c>
    </row>
    <row r="14" spans="1:15" ht="13.5" customHeight="1">
      <c r="A14" s="118" t="s">
        <v>1279</v>
      </c>
      <c r="B14" s="100" t="s">
        <v>1276</v>
      </c>
      <c r="C14" s="99" t="s">
        <v>1327</v>
      </c>
      <c r="D14" s="99" t="s">
        <v>1324</v>
      </c>
      <c r="E14" s="122"/>
      <c r="F14" s="105"/>
      <c r="G14" s="97"/>
      <c r="H14" s="96"/>
      <c r="I14" s="96"/>
      <c r="J14" s="96"/>
      <c r="K14" s="96"/>
      <c r="L14" s="133"/>
      <c r="O14">
        <f t="shared" si="0"/>
        <v>0</v>
      </c>
    </row>
    <row r="15" spans="1:15" ht="12.75">
      <c r="A15" s="118" t="s">
        <v>1279</v>
      </c>
      <c r="B15" s="100" t="s">
        <v>1276</v>
      </c>
      <c r="C15" s="94" t="s">
        <v>1327</v>
      </c>
      <c r="D15" s="94" t="s">
        <v>1324</v>
      </c>
      <c r="E15" s="120" t="s">
        <v>1325</v>
      </c>
      <c r="F15" s="105"/>
      <c r="G15" s="96"/>
      <c r="H15" s="96"/>
      <c r="I15" s="96"/>
      <c r="J15" s="96"/>
      <c r="K15" s="96"/>
      <c r="L15" s="133"/>
      <c r="O15">
        <f t="shared" si="0"/>
        <v>0</v>
      </c>
    </row>
    <row r="16" spans="1:15" ht="12.75">
      <c r="A16" s="118" t="s">
        <v>1279</v>
      </c>
      <c r="B16" s="100" t="s">
        <v>1276</v>
      </c>
      <c r="C16" s="94" t="s">
        <v>1327</v>
      </c>
      <c r="D16" s="94" t="s">
        <v>1324</v>
      </c>
      <c r="E16" s="121" t="s">
        <v>3152</v>
      </c>
      <c r="F16" s="105"/>
      <c r="G16" s="96"/>
      <c r="H16" s="96"/>
      <c r="I16" s="96"/>
      <c r="J16" s="96"/>
      <c r="K16" s="96"/>
      <c r="L16" s="133"/>
      <c r="O16">
        <f t="shared" si="0"/>
        <v>0</v>
      </c>
    </row>
    <row r="24" ht="12.75">
      <c r="G24" s="66" t="s">
        <v>73</v>
      </c>
    </row>
  </sheetData>
  <sheetProtection/>
  <autoFilter ref="A2:N16"/>
  <mergeCells count="1">
    <mergeCell ref="C1:E1"/>
  </mergeCells>
  <dataValidations count="1">
    <dataValidation type="list" allowBlank="1" sqref="B3:B16">
      <formula1>$N$1:$N$2</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8" scale="56" r:id="rId2"/>
  <colBreaks count="1" manualBreakCount="1">
    <brk id="12" max="65535" man="1"/>
  </colBreaks>
  <legacyDrawing r:id="rId1"/>
</worksheet>
</file>

<file path=xl/worksheets/sheet13.xml><?xml version="1.0" encoding="utf-8"?>
<worksheet xmlns="http://schemas.openxmlformats.org/spreadsheetml/2006/main" xmlns:r="http://schemas.openxmlformats.org/officeDocument/2006/relationships">
  <sheetPr codeName="Feuil5">
    <pageSetUpPr fitToPage="1"/>
  </sheetPr>
  <dimension ref="A1:Z430"/>
  <sheetViews>
    <sheetView showGridLines="0" showRowColHeaders="0" zoomScalePageLayoutView="0" workbookViewId="0" topLeftCell="B414">
      <selection activeCell="A14" sqref="A14"/>
    </sheetView>
  </sheetViews>
  <sheetFormatPr defaultColWidth="9.140625" defaultRowHeight="12.75"/>
  <cols>
    <col min="1" max="1" width="9.421875" style="262" hidden="1" customWidth="1"/>
    <col min="2" max="2" width="85.140625" style="275" customWidth="1"/>
    <col min="3" max="3" width="5.00390625" style="264" customWidth="1"/>
    <col min="4" max="4" width="6.8515625" style="262" hidden="1" customWidth="1"/>
    <col min="5" max="5" width="85.140625" style="275" hidden="1" customWidth="1"/>
    <col min="6" max="6" width="5.00390625" style="264" hidden="1" customWidth="1"/>
    <col min="7" max="7" width="11.00390625" style="265" hidden="1" customWidth="1"/>
    <col min="8" max="8" width="23.7109375" style="265" hidden="1" customWidth="1"/>
    <col min="9" max="9" width="15.140625" style="265" hidden="1" customWidth="1"/>
    <col min="10" max="10" width="23.57421875" style="265" hidden="1" customWidth="1"/>
    <col min="11" max="13" width="11.00390625" style="265" hidden="1" customWidth="1"/>
    <col min="14" max="14" width="35.28125" style="276" hidden="1" customWidth="1"/>
    <col min="15" max="15" width="12.57421875" style="266" hidden="1" customWidth="1"/>
    <col min="16" max="16" width="23.7109375" style="265" hidden="1" customWidth="1"/>
    <col min="17" max="17" width="11.421875" style="264" hidden="1" customWidth="1"/>
    <col min="18" max="20" width="11.421875" style="268" hidden="1" customWidth="1"/>
    <col min="21" max="23" width="4.421875" style="268" hidden="1" customWidth="1"/>
    <col min="24" max="24" width="5.00390625" style="268" hidden="1" customWidth="1"/>
    <col min="25" max="26" width="4.421875" style="268" hidden="1" customWidth="1"/>
    <col min="27" max="27" width="9.140625" style="0" customWidth="1"/>
    <col min="28" max="16384" width="9.140625" style="268" customWidth="1"/>
  </cols>
  <sheetData>
    <row r="1" spans="2:26" ht="23.25">
      <c r="B1" s="306" t="s">
        <v>1432</v>
      </c>
      <c r="E1" s="306" t="s">
        <v>1432</v>
      </c>
      <c r="G1" s="265" t="s">
        <v>289</v>
      </c>
      <c r="H1" s="265" t="s">
        <v>325</v>
      </c>
      <c r="I1" s="265" t="s">
        <v>1111</v>
      </c>
      <c r="J1" s="265" t="s">
        <v>1112</v>
      </c>
      <c r="K1" s="265" t="s">
        <v>1113</v>
      </c>
      <c r="L1" s="265" t="s">
        <v>992</v>
      </c>
      <c r="M1" s="265" t="s">
        <v>984</v>
      </c>
      <c r="N1" s="265" t="s">
        <v>327</v>
      </c>
      <c r="O1" s="266" t="s">
        <v>1063</v>
      </c>
      <c r="P1" s="267" t="s">
        <v>1134</v>
      </c>
      <c r="Q1" s="264" t="s">
        <v>34</v>
      </c>
      <c r="U1" s="269" t="s">
        <v>1433</v>
      </c>
      <c r="V1" s="269" t="s">
        <v>1434</v>
      </c>
      <c r="W1" s="269" t="s">
        <v>613</v>
      </c>
      <c r="X1" s="269" t="s">
        <v>1435</v>
      </c>
      <c r="Y1" s="269" t="s">
        <v>1436</v>
      </c>
      <c r="Z1" s="269" t="s">
        <v>755</v>
      </c>
    </row>
    <row r="2" spans="2:26" ht="13.5" thickBot="1">
      <c r="B2" s="263"/>
      <c r="E2" s="263"/>
      <c r="N2" s="265"/>
      <c r="P2" s="267"/>
      <c r="U2" s="269"/>
      <c r="V2" s="269"/>
      <c r="W2" s="269"/>
      <c r="X2" s="269"/>
      <c r="Y2" s="269"/>
      <c r="Z2" s="269"/>
    </row>
    <row r="3" spans="1:26" ht="13.5" thickTop="1">
      <c r="A3" s="274" t="s">
        <v>3046</v>
      </c>
      <c r="B3" s="270" t="s">
        <v>3048</v>
      </c>
      <c r="D3" s="274" t="s">
        <v>3046</v>
      </c>
      <c r="E3" s="270" t="s">
        <v>3048</v>
      </c>
      <c r="N3" s="265"/>
      <c r="P3" s="267"/>
      <c r="U3" s="269"/>
      <c r="V3" s="269"/>
      <c r="W3" s="269"/>
      <c r="X3" s="269"/>
      <c r="Y3" s="269"/>
      <c r="Z3" s="269"/>
    </row>
    <row r="4" spans="1:26" ht="25.5">
      <c r="A4" s="274"/>
      <c r="B4" s="338" t="s">
        <v>3102</v>
      </c>
      <c r="D4" s="274"/>
      <c r="E4" s="283"/>
      <c r="N4" s="265"/>
      <c r="P4" s="267"/>
      <c r="U4" s="269"/>
      <c r="V4" s="269"/>
      <c r="W4" s="269"/>
      <c r="X4" s="269"/>
      <c r="Y4" s="269"/>
      <c r="Z4" s="269"/>
    </row>
    <row r="5" spans="1:26" ht="12.75">
      <c r="A5" s="274"/>
      <c r="B5" s="338" t="s">
        <v>3147</v>
      </c>
      <c r="D5" s="274"/>
      <c r="E5" s="283"/>
      <c r="N5" s="265"/>
      <c r="P5" s="267"/>
      <c r="U5" s="269"/>
      <c r="V5" s="269"/>
      <c r="W5" s="269"/>
      <c r="X5" s="269"/>
      <c r="Y5" s="269"/>
      <c r="Z5" s="269"/>
    </row>
    <row r="6" spans="1:26" ht="12.75">
      <c r="A6" s="274"/>
      <c r="B6" s="338" t="s">
        <v>3066</v>
      </c>
      <c r="D6" s="274"/>
      <c r="E6" s="283"/>
      <c r="N6" s="265"/>
      <c r="P6" s="267"/>
      <c r="U6" s="269"/>
      <c r="V6" s="269"/>
      <c r="W6" s="269"/>
      <c r="X6" s="269"/>
      <c r="Y6" s="269"/>
      <c r="Z6" s="269"/>
    </row>
    <row r="7" spans="1:26" ht="25.5">
      <c r="A7" s="274"/>
      <c r="B7" s="338" t="s">
        <v>3084</v>
      </c>
      <c r="D7" s="274"/>
      <c r="E7" s="338" t="s">
        <v>3050</v>
      </c>
      <c r="N7" s="265"/>
      <c r="P7" s="267"/>
      <c r="U7" s="269"/>
      <c r="V7" s="269"/>
      <c r="W7" s="269"/>
      <c r="X7" s="269"/>
      <c r="Y7" s="269"/>
      <c r="Z7" s="269"/>
    </row>
    <row r="8" spans="1:26" ht="39" thickBot="1">
      <c r="A8" s="274"/>
      <c r="B8" s="338" t="s">
        <v>3234</v>
      </c>
      <c r="D8" s="274"/>
      <c r="E8" s="338" t="s">
        <v>3049</v>
      </c>
      <c r="N8" s="265"/>
      <c r="P8" s="267"/>
      <c r="U8" s="269"/>
      <c r="V8" s="269"/>
      <c r="W8" s="269"/>
      <c r="X8" s="269"/>
      <c r="Y8" s="269"/>
      <c r="Z8" s="269"/>
    </row>
    <row r="9" spans="1:26" ht="12.75">
      <c r="A9" s="274" t="s">
        <v>3071</v>
      </c>
      <c r="B9" s="341" t="s">
        <v>3072</v>
      </c>
      <c r="D9" s="274"/>
      <c r="E9" s="340"/>
      <c r="N9" s="265"/>
      <c r="P9" s="267"/>
      <c r="U9" s="269"/>
      <c r="V9" s="269"/>
      <c r="W9" s="269"/>
      <c r="X9" s="269"/>
      <c r="Y9" s="269"/>
      <c r="Z9" s="269"/>
    </row>
    <row r="10" spans="1:26" ht="38.25">
      <c r="A10" s="274"/>
      <c r="B10" s="373" t="s">
        <v>3148</v>
      </c>
      <c r="D10" s="274"/>
      <c r="E10" s="340"/>
      <c r="N10" s="265"/>
      <c r="P10" s="267"/>
      <c r="U10" s="269"/>
      <c r="V10" s="269"/>
      <c r="W10" s="269"/>
      <c r="X10" s="269"/>
      <c r="Y10" s="269"/>
      <c r="Z10" s="269"/>
    </row>
    <row r="11" spans="1:26" ht="13.5" thickBot="1">
      <c r="A11" s="274"/>
      <c r="B11" s="374"/>
      <c r="D11" s="274"/>
      <c r="E11" s="340"/>
      <c r="N11" s="265"/>
      <c r="P11" s="267"/>
      <c r="U11" s="269"/>
      <c r="V11" s="269"/>
      <c r="W11" s="269"/>
      <c r="X11" s="269"/>
      <c r="Y11" s="269"/>
      <c r="Z11" s="269"/>
    </row>
    <row r="12" spans="2:26" ht="12.75">
      <c r="B12" s="263"/>
      <c r="E12" s="263"/>
      <c r="N12" s="265"/>
      <c r="P12" s="267"/>
      <c r="U12" s="269"/>
      <c r="V12" s="269"/>
      <c r="W12" s="269"/>
      <c r="X12" s="269"/>
      <c r="Y12" s="269"/>
      <c r="Z12" s="269"/>
    </row>
    <row r="13" spans="2:26" ht="13.5" thickBot="1">
      <c r="B13" s="263"/>
      <c r="E13" s="263"/>
      <c r="N13" s="265"/>
      <c r="P13" s="267"/>
      <c r="U13" s="269"/>
      <c r="V13" s="269"/>
      <c r="W13" s="269"/>
      <c r="X13" s="269"/>
      <c r="Y13" s="269"/>
      <c r="Z13" s="269"/>
    </row>
    <row r="14" spans="1:26" ht="13.5" thickTop="1">
      <c r="A14" s="274" t="s">
        <v>3046</v>
      </c>
      <c r="B14" s="270" t="s">
        <v>1421</v>
      </c>
      <c r="D14" s="274" t="s">
        <v>3046</v>
      </c>
      <c r="E14" s="270" t="s">
        <v>1421</v>
      </c>
      <c r="N14" s="265"/>
      <c r="P14" s="267"/>
      <c r="U14" s="269"/>
      <c r="V14" s="269"/>
      <c r="W14" s="269"/>
      <c r="X14" s="269"/>
      <c r="Y14" s="269"/>
      <c r="Z14" s="269"/>
    </row>
    <row r="15" spans="1:26" ht="12.75">
      <c r="A15" s="274"/>
      <c r="B15" s="273" t="s">
        <v>3000</v>
      </c>
      <c r="D15" s="274"/>
      <c r="E15" s="273" t="s">
        <v>3000</v>
      </c>
      <c r="N15" s="265"/>
      <c r="P15" s="267"/>
      <c r="U15" s="269"/>
      <c r="V15" s="269"/>
      <c r="W15" s="269"/>
      <c r="X15" s="269"/>
      <c r="Y15" s="269"/>
      <c r="Z15" s="269"/>
    </row>
    <row r="16" spans="1:26" ht="25.5">
      <c r="A16" s="274"/>
      <c r="B16" s="273" t="s">
        <v>3001</v>
      </c>
      <c r="D16" s="274"/>
      <c r="E16" s="273" t="s">
        <v>3001</v>
      </c>
      <c r="N16" s="265"/>
      <c r="P16" s="267"/>
      <c r="U16" s="269"/>
      <c r="V16" s="269"/>
      <c r="W16" s="269"/>
      <c r="X16" s="269"/>
      <c r="Y16" s="269"/>
      <c r="Z16" s="269"/>
    </row>
    <row r="17" spans="1:26" ht="12.75">
      <c r="A17" s="274"/>
      <c r="B17" s="273"/>
      <c r="D17" s="274"/>
      <c r="E17" s="273"/>
      <c r="N17" s="265"/>
      <c r="P17" s="267"/>
      <c r="U17" s="269"/>
      <c r="V17" s="269"/>
      <c r="W17" s="269"/>
      <c r="X17" s="269"/>
      <c r="Y17" s="269"/>
      <c r="Z17" s="269"/>
    </row>
    <row r="18" spans="1:26" ht="12.75">
      <c r="A18" s="274"/>
      <c r="B18" s="273"/>
      <c r="D18" s="274"/>
      <c r="E18" s="273"/>
      <c r="N18" s="265"/>
      <c r="P18" s="267"/>
      <c r="U18" s="269"/>
      <c r="V18" s="269"/>
      <c r="W18" s="269"/>
      <c r="X18" s="269"/>
      <c r="Y18" s="269"/>
      <c r="Z18" s="269"/>
    </row>
    <row r="19" spans="1:26" ht="12.75">
      <c r="A19" s="274"/>
      <c r="B19" s="273"/>
      <c r="D19" s="274"/>
      <c r="E19" s="273"/>
      <c r="N19" s="265"/>
      <c r="P19" s="267"/>
      <c r="U19" s="269"/>
      <c r="V19" s="269"/>
      <c r="W19" s="269"/>
      <c r="X19" s="269"/>
      <c r="Y19" s="269"/>
      <c r="Z19" s="269"/>
    </row>
    <row r="20" spans="1:26" ht="12.75">
      <c r="A20" s="274"/>
      <c r="B20" s="273"/>
      <c r="D20" s="274"/>
      <c r="E20" s="273"/>
      <c r="N20" s="265"/>
      <c r="P20" s="267"/>
      <c r="U20" s="269"/>
      <c r="V20" s="269"/>
      <c r="W20" s="269"/>
      <c r="X20" s="269"/>
      <c r="Y20" s="269"/>
      <c r="Z20" s="269"/>
    </row>
    <row r="21" spans="1:26" ht="12.75">
      <c r="A21" s="274"/>
      <c r="B21" s="273"/>
      <c r="D21" s="274"/>
      <c r="E21" s="273"/>
      <c r="N21" s="265"/>
      <c r="P21" s="267"/>
      <c r="U21" s="269"/>
      <c r="V21" s="269"/>
      <c r="W21" s="269"/>
      <c r="X21" s="269"/>
      <c r="Y21" s="269"/>
      <c r="Z21" s="269"/>
    </row>
    <row r="22" spans="1:26" ht="12.75">
      <c r="A22" s="274"/>
      <c r="B22" s="273"/>
      <c r="D22" s="274"/>
      <c r="E22" s="273"/>
      <c r="N22" s="265"/>
      <c r="P22" s="267"/>
      <c r="U22" s="269"/>
      <c r="V22" s="269"/>
      <c r="W22" s="269"/>
      <c r="X22" s="269"/>
      <c r="Y22" s="269"/>
      <c r="Z22" s="269"/>
    </row>
    <row r="23" spans="1:26" ht="12.75">
      <c r="A23" s="274"/>
      <c r="B23" s="273"/>
      <c r="D23" s="274"/>
      <c r="E23" s="273"/>
      <c r="N23" s="265"/>
      <c r="P23" s="267"/>
      <c r="U23" s="269"/>
      <c r="V23" s="269"/>
      <c r="W23" s="269"/>
      <c r="X23" s="269"/>
      <c r="Y23" s="269"/>
      <c r="Z23" s="269"/>
    </row>
    <row r="24" spans="1:26" ht="12.75">
      <c r="A24" s="274"/>
      <c r="B24" s="273"/>
      <c r="D24" s="274"/>
      <c r="E24" s="273"/>
      <c r="N24" s="265"/>
      <c r="P24" s="267"/>
      <c r="U24" s="269"/>
      <c r="V24" s="269"/>
      <c r="W24" s="269"/>
      <c r="X24" s="269"/>
      <c r="Y24" s="269"/>
      <c r="Z24" s="269"/>
    </row>
    <row r="25" spans="1:26" ht="12.75">
      <c r="A25" s="274"/>
      <c r="B25" s="273"/>
      <c r="D25" s="274"/>
      <c r="E25" s="273"/>
      <c r="N25" s="265"/>
      <c r="P25" s="267"/>
      <c r="U25" s="269"/>
      <c r="V25" s="269"/>
      <c r="W25" s="269"/>
      <c r="X25" s="269"/>
      <c r="Y25" s="269"/>
      <c r="Z25" s="269"/>
    </row>
    <row r="26" spans="1:26" ht="12.75">
      <c r="A26" s="274"/>
      <c r="B26" s="263"/>
      <c r="D26" s="274"/>
      <c r="E26" s="263"/>
      <c r="N26" s="265"/>
      <c r="P26" s="267"/>
      <c r="U26" s="269"/>
      <c r="V26" s="269"/>
      <c r="W26" s="269"/>
      <c r="X26" s="269"/>
      <c r="Y26" s="269"/>
      <c r="Z26" s="269"/>
    </row>
    <row r="27" spans="1:26" ht="13.5" thickBot="1">
      <c r="A27" s="274"/>
      <c r="B27" s="263"/>
      <c r="D27" s="274"/>
      <c r="E27" s="263"/>
      <c r="N27" s="265"/>
      <c r="P27" s="267"/>
      <c r="U27" s="269"/>
      <c r="V27" s="269"/>
      <c r="W27" s="269"/>
      <c r="X27" s="269"/>
      <c r="Y27" s="269"/>
      <c r="Z27" s="269"/>
    </row>
    <row r="28" spans="1:26" ht="13.5" thickTop="1">
      <c r="A28" s="274" t="s">
        <v>3047</v>
      </c>
      <c r="B28" s="270" t="s">
        <v>1422</v>
      </c>
      <c r="D28" s="274" t="s">
        <v>3047</v>
      </c>
      <c r="E28" s="270" t="s">
        <v>1422</v>
      </c>
      <c r="N28" s="265"/>
      <c r="P28" s="267"/>
      <c r="U28" s="269"/>
      <c r="V28" s="269"/>
      <c r="W28" s="269"/>
      <c r="X28" s="269"/>
      <c r="Y28" s="269"/>
      <c r="Z28" s="269"/>
    </row>
    <row r="29" spans="1:26" ht="25.5">
      <c r="A29" s="274"/>
      <c r="B29" s="273" t="s">
        <v>3085</v>
      </c>
      <c r="D29" s="274"/>
      <c r="E29" s="273" t="s">
        <v>3139</v>
      </c>
      <c r="N29" s="265"/>
      <c r="P29" s="267"/>
      <c r="U29" s="269"/>
      <c r="V29" s="269"/>
      <c r="W29" s="269"/>
      <c r="X29" s="269"/>
      <c r="Y29" s="269"/>
      <c r="Z29" s="269"/>
    </row>
    <row r="30" spans="1:26" ht="25.5">
      <c r="A30" s="274"/>
      <c r="B30" s="273" t="s">
        <v>3140</v>
      </c>
      <c r="D30" s="274"/>
      <c r="E30" s="273" t="s">
        <v>3140</v>
      </c>
      <c r="N30" s="265"/>
      <c r="P30" s="267"/>
      <c r="U30" s="269"/>
      <c r="V30" s="269"/>
      <c r="W30" s="269"/>
      <c r="X30" s="269"/>
      <c r="Y30" s="269"/>
      <c r="Z30" s="269"/>
    </row>
    <row r="31" spans="1:26" ht="38.25">
      <c r="A31" s="274"/>
      <c r="B31" s="273" t="s">
        <v>3086</v>
      </c>
      <c r="D31" s="274"/>
      <c r="E31" s="273" t="s">
        <v>3141</v>
      </c>
      <c r="N31" s="265"/>
      <c r="P31" s="267"/>
      <c r="U31" s="269"/>
      <c r="V31" s="269"/>
      <c r="W31" s="269"/>
      <c r="X31" s="269"/>
      <c r="Y31" s="269"/>
      <c r="Z31" s="269"/>
    </row>
    <row r="32" spans="1:26" ht="38.25">
      <c r="A32" s="274"/>
      <c r="B32" s="273" t="s">
        <v>3036</v>
      </c>
      <c r="D32" s="274"/>
      <c r="E32" s="273" t="s">
        <v>3036</v>
      </c>
      <c r="N32" s="265"/>
      <c r="P32" s="267"/>
      <c r="U32" s="269"/>
      <c r="V32" s="269"/>
      <c r="W32" s="269"/>
      <c r="X32" s="269"/>
      <c r="Y32" s="269"/>
      <c r="Z32" s="269"/>
    </row>
    <row r="33" spans="1:26" ht="25.5">
      <c r="A33" s="274"/>
      <c r="B33" s="273" t="s">
        <v>3142</v>
      </c>
      <c r="D33" s="274"/>
      <c r="E33" s="273" t="s">
        <v>3143</v>
      </c>
      <c r="N33" s="265"/>
      <c r="P33" s="267"/>
      <c r="U33" s="269"/>
      <c r="V33" s="269"/>
      <c r="W33" s="269"/>
      <c r="X33" s="269"/>
      <c r="Y33" s="269"/>
      <c r="Z33" s="269"/>
    </row>
    <row r="34" spans="1:26" ht="38.25">
      <c r="A34" s="274"/>
      <c r="B34" s="273" t="s">
        <v>3087</v>
      </c>
      <c r="D34" s="274"/>
      <c r="E34" s="273" t="s">
        <v>3037</v>
      </c>
      <c r="N34" s="265"/>
      <c r="P34" s="267"/>
      <c r="U34" s="269"/>
      <c r="V34" s="269"/>
      <c r="W34" s="269"/>
      <c r="X34" s="269"/>
      <c r="Y34" s="269"/>
      <c r="Z34" s="269"/>
    </row>
    <row r="35" spans="1:26" ht="38.25">
      <c r="A35" s="274"/>
      <c r="B35" s="273" t="s">
        <v>3088</v>
      </c>
      <c r="D35" s="274"/>
      <c r="E35" s="273" t="s">
        <v>3038</v>
      </c>
      <c r="N35" s="265"/>
      <c r="P35" s="267"/>
      <c r="U35" s="269"/>
      <c r="V35" s="269"/>
      <c r="W35" s="269"/>
      <c r="X35" s="269"/>
      <c r="Y35" s="269"/>
      <c r="Z35" s="269"/>
    </row>
    <row r="36" spans="1:26" ht="38.25">
      <c r="A36" s="274"/>
      <c r="B36" s="273" t="s">
        <v>3089</v>
      </c>
      <c r="D36" s="274"/>
      <c r="E36" s="273" t="s">
        <v>3039</v>
      </c>
      <c r="N36" s="265"/>
      <c r="P36" s="267"/>
      <c r="U36" s="269"/>
      <c r="V36" s="269"/>
      <c r="W36" s="269"/>
      <c r="X36" s="269"/>
      <c r="Y36" s="269"/>
      <c r="Z36" s="269"/>
    </row>
    <row r="37" spans="1:26" ht="38.25">
      <c r="A37" s="274"/>
      <c r="B37" s="273" t="s">
        <v>3090</v>
      </c>
      <c r="D37" s="274"/>
      <c r="E37" s="273" t="s">
        <v>3040</v>
      </c>
      <c r="N37" s="265"/>
      <c r="P37" s="267"/>
      <c r="U37" s="269"/>
      <c r="V37" s="269"/>
      <c r="W37" s="269"/>
      <c r="X37" s="269"/>
      <c r="Y37" s="269"/>
      <c r="Z37" s="269"/>
    </row>
    <row r="38" spans="1:26" ht="12.75">
      <c r="A38" s="274"/>
      <c r="B38" s="273" t="s">
        <v>3091</v>
      </c>
      <c r="D38" s="274"/>
      <c r="E38" s="273" t="s">
        <v>3041</v>
      </c>
      <c r="N38" s="265"/>
      <c r="P38" s="267"/>
      <c r="U38" s="269"/>
      <c r="V38" s="269"/>
      <c r="W38" s="269"/>
      <c r="X38" s="269"/>
      <c r="Y38" s="269"/>
      <c r="Z38" s="269"/>
    </row>
    <row r="39" spans="1:26" ht="12.75">
      <c r="A39" s="274"/>
      <c r="B39" s="273" t="s">
        <v>3144</v>
      </c>
      <c r="D39" s="274"/>
      <c r="E39" s="273" t="s">
        <v>3145</v>
      </c>
      <c r="N39" s="265"/>
      <c r="P39" s="267"/>
      <c r="U39" s="269"/>
      <c r="V39" s="269"/>
      <c r="W39" s="269"/>
      <c r="X39" s="269"/>
      <c r="Y39" s="269"/>
      <c r="Z39" s="269"/>
    </row>
    <row r="40" spans="1:26" ht="12.75">
      <c r="A40" s="274"/>
      <c r="B40" s="273"/>
      <c r="D40" s="274"/>
      <c r="E40" s="273"/>
      <c r="N40" s="265"/>
      <c r="P40" s="267"/>
      <c r="U40" s="269"/>
      <c r="V40" s="269"/>
      <c r="W40" s="269"/>
      <c r="X40" s="269"/>
      <c r="Y40" s="269"/>
      <c r="Z40" s="269"/>
    </row>
    <row r="41" spans="1:26" ht="12.75">
      <c r="A41" s="274"/>
      <c r="B41" s="273"/>
      <c r="D41" s="274"/>
      <c r="E41" s="273"/>
      <c r="N41" s="265"/>
      <c r="P41" s="267"/>
      <c r="U41" s="269"/>
      <c r="V41" s="269"/>
      <c r="W41" s="269"/>
      <c r="X41" s="269"/>
      <c r="Y41" s="269"/>
      <c r="Z41" s="269"/>
    </row>
    <row r="42" spans="1:26" ht="12.75">
      <c r="A42" s="274"/>
      <c r="B42" s="273"/>
      <c r="D42" s="274"/>
      <c r="E42" s="273"/>
      <c r="N42" s="265"/>
      <c r="P42" s="267"/>
      <c r="U42" s="269"/>
      <c r="V42" s="269"/>
      <c r="W42" s="269"/>
      <c r="X42" s="269"/>
      <c r="Y42" s="269"/>
      <c r="Z42" s="269"/>
    </row>
    <row r="43" spans="1:26" ht="12.75">
      <c r="A43" s="274"/>
      <c r="B43" s="273"/>
      <c r="D43" s="274"/>
      <c r="E43" s="273"/>
      <c r="N43" s="265"/>
      <c r="P43" s="267"/>
      <c r="U43" s="269"/>
      <c r="V43" s="269"/>
      <c r="W43" s="269"/>
      <c r="X43" s="269"/>
      <c r="Y43" s="269"/>
      <c r="Z43" s="269"/>
    </row>
    <row r="44" spans="1:26" ht="12.75">
      <c r="A44" s="274"/>
      <c r="B44" s="273"/>
      <c r="D44" s="274"/>
      <c r="E44" s="273"/>
      <c r="N44" s="265"/>
      <c r="P44" s="267"/>
      <c r="U44" s="269"/>
      <c r="V44" s="269"/>
      <c r="W44" s="269"/>
      <c r="X44" s="269"/>
      <c r="Y44" s="269"/>
      <c r="Z44" s="269"/>
    </row>
    <row r="45" spans="1:26" ht="12.75">
      <c r="A45" s="274"/>
      <c r="B45" s="273"/>
      <c r="D45" s="274"/>
      <c r="E45" s="273"/>
      <c r="N45" s="265"/>
      <c r="P45" s="267"/>
      <c r="U45" s="269"/>
      <c r="V45" s="269"/>
      <c r="W45" s="269"/>
      <c r="X45" s="269"/>
      <c r="Y45" s="269"/>
      <c r="Z45" s="269"/>
    </row>
    <row r="46" spans="1:26" ht="12.75">
      <c r="A46" s="274"/>
      <c r="B46" s="273"/>
      <c r="D46" s="274"/>
      <c r="E46" s="273"/>
      <c r="N46" s="265"/>
      <c r="P46" s="267"/>
      <c r="U46" s="269"/>
      <c r="V46" s="269"/>
      <c r="W46" s="269"/>
      <c r="X46" s="269"/>
      <c r="Y46" s="269"/>
      <c r="Z46" s="269"/>
    </row>
    <row r="47" spans="1:26" ht="12.75">
      <c r="A47" s="274"/>
      <c r="B47" s="273"/>
      <c r="D47" s="274"/>
      <c r="E47" s="273"/>
      <c r="N47" s="265"/>
      <c r="P47" s="267"/>
      <c r="U47" s="269"/>
      <c r="V47" s="269"/>
      <c r="W47" s="269"/>
      <c r="X47" s="269"/>
      <c r="Y47" s="269"/>
      <c r="Z47" s="269"/>
    </row>
    <row r="48" spans="1:26" ht="12.75">
      <c r="A48" s="274"/>
      <c r="B48" s="273"/>
      <c r="D48" s="274"/>
      <c r="E48" s="273"/>
      <c r="N48" s="265"/>
      <c r="P48" s="267"/>
      <c r="U48" s="269"/>
      <c r="V48" s="269"/>
      <c r="W48" s="269"/>
      <c r="X48" s="269"/>
      <c r="Y48" s="269"/>
      <c r="Z48" s="269"/>
    </row>
    <row r="49" spans="1:26" ht="12.75">
      <c r="A49" s="274"/>
      <c r="B49" s="273"/>
      <c r="D49" s="274"/>
      <c r="E49" s="273"/>
      <c r="N49" s="265"/>
      <c r="P49" s="267"/>
      <c r="U49" s="269"/>
      <c r="V49" s="269"/>
      <c r="W49" s="269"/>
      <c r="X49" s="269"/>
      <c r="Y49" s="269"/>
      <c r="Z49" s="269"/>
    </row>
    <row r="50" spans="1:26" ht="12.75">
      <c r="A50" s="274"/>
      <c r="B50" s="273"/>
      <c r="D50" s="274"/>
      <c r="E50" s="273"/>
      <c r="N50" s="265"/>
      <c r="P50" s="267"/>
      <c r="U50" s="269"/>
      <c r="V50" s="269"/>
      <c r="W50" s="269"/>
      <c r="X50" s="269"/>
      <c r="Y50" s="269"/>
      <c r="Z50" s="269"/>
    </row>
    <row r="51" spans="1:26" ht="12.75">
      <c r="A51" s="274"/>
      <c r="B51" s="273"/>
      <c r="D51" s="274"/>
      <c r="E51" s="273"/>
      <c r="N51" s="265"/>
      <c r="P51" s="267"/>
      <c r="U51" s="269"/>
      <c r="V51" s="269"/>
      <c r="W51" s="269"/>
      <c r="X51" s="269"/>
      <c r="Y51" s="269"/>
      <c r="Z51" s="269"/>
    </row>
    <row r="52" spans="1:26" ht="12.75">
      <c r="A52" s="274"/>
      <c r="B52" s="273"/>
      <c r="D52" s="274"/>
      <c r="E52" s="273"/>
      <c r="N52" s="265"/>
      <c r="P52" s="267"/>
      <c r="U52" s="269"/>
      <c r="V52" s="269"/>
      <c r="W52" s="269"/>
      <c r="X52" s="269"/>
      <c r="Y52" s="269"/>
      <c r="Z52" s="269"/>
    </row>
    <row r="53" spans="1:26" ht="12.75">
      <c r="A53" s="274"/>
      <c r="B53" s="273"/>
      <c r="D53" s="274"/>
      <c r="E53" s="273"/>
      <c r="N53" s="265"/>
      <c r="P53" s="267"/>
      <c r="U53" s="269"/>
      <c r="V53" s="269"/>
      <c r="W53" s="269"/>
      <c r="X53" s="269"/>
      <c r="Y53" s="269"/>
      <c r="Z53" s="269"/>
    </row>
    <row r="54" spans="1:26" ht="12.75">
      <c r="A54" s="274"/>
      <c r="B54" s="273"/>
      <c r="D54" s="274"/>
      <c r="E54" s="273"/>
      <c r="N54" s="265"/>
      <c r="P54" s="267"/>
      <c r="U54" s="269"/>
      <c r="V54" s="269"/>
      <c r="W54" s="269"/>
      <c r="X54" s="269"/>
      <c r="Y54" s="269"/>
      <c r="Z54" s="269"/>
    </row>
    <row r="55" spans="1:26" ht="12.75">
      <c r="A55" s="274"/>
      <c r="B55" s="273"/>
      <c r="D55" s="274"/>
      <c r="E55" s="273"/>
      <c r="N55" s="265"/>
      <c r="P55" s="267"/>
      <c r="U55" s="269"/>
      <c r="V55" s="269"/>
      <c r="W55" s="269"/>
      <c r="X55" s="269"/>
      <c r="Y55" s="269"/>
      <c r="Z55" s="269"/>
    </row>
    <row r="56" spans="1:26" ht="12.75">
      <c r="A56" s="274"/>
      <c r="B56" s="273"/>
      <c r="D56" s="274"/>
      <c r="E56" s="273"/>
      <c r="N56" s="265"/>
      <c r="P56" s="267"/>
      <c r="U56" s="269"/>
      <c r="V56" s="269"/>
      <c r="W56" s="269"/>
      <c r="X56" s="269"/>
      <c r="Y56" s="269"/>
      <c r="Z56" s="269"/>
    </row>
    <row r="57" spans="1:26" ht="12.75">
      <c r="A57" s="274"/>
      <c r="B57" s="273"/>
      <c r="D57" s="274"/>
      <c r="E57" s="273"/>
      <c r="N57" s="265"/>
      <c r="P57" s="267"/>
      <c r="U57" s="269"/>
      <c r="V57" s="269"/>
      <c r="W57" s="269"/>
      <c r="X57" s="269"/>
      <c r="Y57" s="269"/>
      <c r="Z57" s="269"/>
    </row>
    <row r="58" spans="1:26" ht="12.75">
      <c r="A58" s="274"/>
      <c r="B58" s="273"/>
      <c r="D58" s="274"/>
      <c r="E58" s="273"/>
      <c r="N58" s="265"/>
      <c r="P58" s="267"/>
      <c r="U58" s="269"/>
      <c r="V58" s="269"/>
      <c r="W58" s="269"/>
      <c r="X58" s="269"/>
      <c r="Y58" s="269"/>
      <c r="Z58" s="269"/>
    </row>
    <row r="59" spans="1:26" ht="38.25">
      <c r="A59" s="274"/>
      <c r="B59" s="273" t="s">
        <v>3146</v>
      </c>
      <c r="D59" s="274"/>
      <c r="E59" s="273" t="s">
        <v>3146</v>
      </c>
      <c r="N59" s="265"/>
      <c r="P59" s="267"/>
      <c r="U59" s="269"/>
      <c r="V59" s="269"/>
      <c r="W59" s="269"/>
      <c r="X59" s="269"/>
      <c r="Y59" s="269"/>
      <c r="Z59" s="269"/>
    </row>
    <row r="60" spans="1:26" ht="12.75">
      <c r="A60" s="274"/>
      <c r="B60" s="263"/>
      <c r="D60" s="274"/>
      <c r="E60" s="263"/>
      <c r="N60" s="265"/>
      <c r="P60" s="267"/>
      <c r="U60" s="269"/>
      <c r="V60" s="269"/>
      <c r="W60" s="269"/>
      <c r="X60" s="269"/>
      <c r="Y60" s="269"/>
      <c r="Z60" s="269"/>
    </row>
    <row r="61" spans="1:26" ht="12.75">
      <c r="A61" s="274"/>
      <c r="B61" s="263"/>
      <c r="D61" s="274"/>
      <c r="E61" s="263"/>
      <c r="N61" s="265"/>
      <c r="P61" s="267"/>
      <c r="U61" s="269"/>
      <c r="V61" s="269"/>
      <c r="W61" s="269"/>
      <c r="X61" s="269"/>
      <c r="Y61" s="269"/>
      <c r="Z61" s="269"/>
    </row>
    <row r="62" spans="2:26" ht="12.75">
      <c r="B62" s="335"/>
      <c r="E62" s="335"/>
      <c r="N62" s="265"/>
      <c r="P62" s="267"/>
      <c r="U62" s="269"/>
      <c r="V62" s="269"/>
      <c r="W62" s="269"/>
      <c r="X62" s="269"/>
      <c r="Y62" s="269"/>
      <c r="Z62" s="269"/>
    </row>
    <row r="63" spans="2:26" ht="13.5" thickBot="1">
      <c r="B63" s="263"/>
      <c r="E63" s="263"/>
      <c r="N63" s="265"/>
      <c r="P63" s="267"/>
      <c r="U63" s="269"/>
      <c r="V63" s="269"/>
      <c r="W63" s="269"/>
      <c r="X63" s="269"/>
      <c r="Y63" s="269"/>
      <c r="Z63" s="269"/>
    </row>
    <row r="64" spans="1:26" ht="13.5" thickTop="1">
      <c r="A64" s="262">
        <v>1.3</v>
      </c>
      <c r="B64" s="270" t="s">
        <v>1438</v>
      </c>
      <c r="D64" s="262">
        <v>1.3</v>
      </c>
      <c r="E64" s="270" t="str">
        <f aca="true" ca="1" t="shared" si="0" ref="E64:E73">OFFSET(G64,0,language-1)</f>
        <v>Rated voltage classes</v>
      </c>
      <c r="G64" s="265" t="s">
        <v>1437</v>
      </c>
      <c r="H64" s="265" t="s">
        <v>1438</v>
      </c>
      <c r="I64" s="265" t="s">
        <v>1439</v>
      </c>
      <c r="J64" s="265" t="s">
        <v>1440</v>
      </c>
      <c r="K64" s="265" t="s">
        <v>1441</v>
      </c>
      <c r="L64" s="265" t="s">
        <v>1442</v>
      </c>
      <c r="M64" s="265" t="s">
        <v>1443</v>
      </c>
      <c r="N64" s="265" t="s">
        <v>1444</v>
      </c>
      <c r="O64" s="266" t="s">
        <v>1445</v>
      </c>
      <c r="P64" s="267" t="s">
        <v>1438</v>
      </c>
      <c r="Q64" s="264" t="s">
        <v>1446</v>
      </c>
      <c r="U64" s="271" t="s">
        <v>1447</v>
      </c>
      <c r="V64" s="271" t="s">
        <v>1447</v>
      </c>
      <c r="W64" s="271" t="s">
        <v>1447</v>
      </c>
      <c r="X64" s="271" t="s">
        <v>1447</v>
      </c>
      <c r="Y64" s="271" t="s">
        <v>1447</v>
      </c>
      <c r="Z64" s="271" t="s">
        <v>1447</v>
      </c>
    </row>
    <row r="65" spans="2:26" ht="25.5">
      <c r="B65" s="272" t="s">
        <v>3149</v>
      </c>
      <c r="E65" s="272" t="str">
        <f ca="1" t="shared" si="0"/>
        <v>Rated voltage of the equipment. (The rated voltage indicates the upper limit of the highest voltage of systems for which the switchgear and controlgear is intended / the nameplate value) </v>
      </c>
      <c r="G65" s="265" t="s">
        <v>1448</v>
      </c>
      <c r="H65" s="265" t="s">
        <v>1449</v>
      </c>
      <c r="I65" s="265" t="s">
        <v>1450</v>
      </c>
      <c r="J65" s="265" t="s">
        <v>1451</v>
      </c>
      <c r="K65" s="265" t="s">
        <v>1452</v>
      </c>
      <c r="L65" s="265" t="s">
        <v>1453</v>
      </c>
      <c r="M65" s="265" t="s">
        <v>1454</v>
      </c>
      <c r="N65" s="265" t="s">
        <v>1455</v>
      </c>
      <c r="O65" s="266" t="s">
        <v>1456</v>
      </c>
      <c r="P65" s="267" t="s">
        <v>1449</v>
      </c>
      <c r="Q65" s="264" t="s">
        <v>1457</v>
      </c>
      <c r="U65" s="271" t="s">
        <v>1447</v>
      </c>
      <c r="V65" s="271" t="s">
        <v>1447</v>
      </c>
      <c r="W65" s="271" t="s">
        <v>1447</v>
      </c>
      <c r="X65" s="271" t="s">
        <v>1447</v>
      </c>
      <c r="Y65" s="271" t="s">
        <v>1447</v>
      </c>
      <c r="Z65" s="271" t="s">
        <v>1447</v>
      </c>
    </row>
    <row r="66" spans="2:26" ht="12.75">
      <c r="B66" s="273" t="s">
        <v>1459</v>
      </c>
      <c r="E66" s="273" t="str">
        <f ca="1" t="shared" si="0"/>
        <v>Class 1 :  60&lt;= Un&lt;100 kV </v>
      </c>
      <c r="G66" s="265" t="s">
        <v>1458</v>
      </c>
      <c r="H66" s="265" t="s">
        <v>1459</v>
      </c>
      <c r="I66" s="265" t="s">
        <v>1460</v>
      </c>
      <c r="J66" s="265" t="s">
        <v>1461</v>
      </c>
      <c r="K66" s="265" t="s">
        <v>1462</v>
      </c>
      <c r="L66" s="265" t="s">
        <v>1461</v>
      </c>
      <c r="M66" s="265" t="s">
        <v>1463</v>
      </c>
      <c r="N66" s="265" t="s">
        <v>1464</v>
      </c>
      <c r="O66" s="266" t="s">
        <v>1463</v>
      </c>
      <c r="P66" s="267" t="s">
        <v>1459</v>
      </c>
      <c r="Q66" s="264" t="s">
        <v>1465</v>
      </c>
      <c r="U66" s="271" t="s">
        <v>1447</v>
      </c>
      <c r="V66" s="271" t="s">
        <v>1447</v>
      </c>
      <c r="W66" s="271" t="s">
        <v>1447</v>
      </c>
      <c r="X66" s="271" t="s">
        <v>1447</v>
      </c>
      <c r="Y66" s="271" t="s">
        <v>1447</v>
      </c>
      <c r="Z66" s="271" t="s">
        <v>1447</v>
      </c>
    </row>
    <row r="67" spans="2:26" ht="12.75">
      <c r="B67" s="273" t="s">
        <v>1467</v>
      </c>
      <c r="E67" s="273" t="str">
        <f ca="1" t="shared" si="0"/>
        <v>Class 2 : 100&lt;= Un&lt;200 kV </v>
      </c>
      <c r="G67" s="265" t="s">
        <v>1466</v>
      </c>
      <c r="H67" s="265" t="s">
        <v>1467</v>
      </c>
      <c r="I67" s="265" t="s">
        <v>1468</v>
      </c>
      <c r="J67" s="265" t="s">
        <v>1469</v>
      </c>
      <c r="K67" s="265" t="s">
        <v>1470</v>
      </c>
      <c r="L67" s="265" t="s">
        <v>1469</v>
      </c>
      <c r="M67" s="265" t="s">
        <v>1471</v>
      </c>
      <c r="N67" s="265" t="s">
        <v>1472</v>
      </c>
      <c r="O67" s="266" t="s">
        <v>1471</v>
      </c>
      <c r="P67" s="267" t="s">
        <v>1467</v>
      </c>
      <c r="Q67" s="264" t="s">
        <v>1473</v>
      </c>
      <c r="U67" s="271" t="s">
        <v>1447</v>
      </c>
      <c r="V67" s="271" t="s">
        <v>1447</v>
      </c>
      <c r="W67" s="271" t="s">
        <v>1447</v>
      </c>
      <c r="X67" s="271" t="s">
        <v>1447</v>
      </c>
      <c r="Y67" s="271" t="s">
        <v>1447</v>
      </c>
      <c r="Z67" s="271" t="s">
        <v>1447</v>
      </c>
    </row>
    <row r="68" spans="2:26" ht="12.75">
      <c r="B68" s="273" t="s">
        <v>1475</v>
      </c>
      <c r="E68" s="273" t="str">
        <f ca="1" t="shared" si="0"/>
        <v>Class 3 : 200&lt;= Un&lt;300 kV </v>
      </c>
      <c r="G68" s="265" t="s">
        <v>1474</v>
      </c>
      <c r="H68" s="265" t="s">
        <v>1475</v>
      </c>
      <c r="I68" s="265" t="s">
        <v>1476</v>
      </c>
      <c r="J68" s="265" t="s">
        <v>1477</v>
      </c>
      <c r="K68" s="265" t="s">
        <v>1478</v>
      </c>
      <c r="L68" s="265" t="s">
        <v>1477</v>
      </c>
      <c r="M68" s="265" t="s">
        <v>1479</v>
      </c>
      <c r="N68" s="265" t="s">
        <v>1480</v>
      </c>
      <c r="O68" s="266" t="s">
        <v>1479</v>
      </c>
      <c r="P68" s="267" t="s">
        <v>1475</v>
      </c>
      <c r="Q68" s="264" t="s">
        <v>1481</v>
      </c>
      <c r="U68" s="271" t="s">
        <v>1447</v>
      </c>
      <c r="V68" s="271" t="s">
        <v>1447</v>
      </c>
      <c r="W68" s="271" t="s">
        <v>1447</v>
      </c>
      <c r="X68" s="271" t="s">
        <v>1447</v>
      </c>
      <c r="Y68" s="271" t="s">
        <v>1447</v>
      </c>
      <c r="Z68" s="271" t="s">
        <v>1447</v>
      </c>
    </row>
    <row r="69" spans="2:26" ht="12.75">
      <c r="B69" s="273" t="s">
        <v>1483</v>
      </c>
      <c r="E69" s="273" t="str">
        <f ca="1" t="shared" si="0"/>
        <v>Class 4 : 300&lt;= Un&lt;500 kV </v>
      </c>
      <c r="G69" s="265" t="s">
        <v>1482</v>
      </c>
      <c r="H69" s="265" t="s">
        <v>1483</v>
      </c>
      <c r="I69" s="265" t="s">
        <v>1484</v>
      </c>
      <c r="J69" s="265" t="s">
        <v>1485</v>
      </c>
      <c r="K69" s="265" t="s">
        <v>1486</v>
      </c>
      <c r="L69" s="265" t="s">
        <v>1485</v>
      </c>
      <c r="M69" s="265" t="s">
        <v>1487</v>
      </c>
      <c r="N69" s="265" t="s">
        <v>1488</v>
      </c>
      <c r="O69" s="266" t="s">
        <v>1487</v>
      </c>
      <c r="P69" s="267" t="s">
        <v>1483</v>
      </c>
      <c r="Q69" s="264" t="s">
        <v>1489</v>
      </c>
      <c r="U69" s="271" t="s">
        <v>1447</v>
      </c>
      <c r="V69" s="271" t="s">
        <v>1447</v>
      </c>
      <c r="W69" s="271" t="s">
        <v>1447</v>
      </c>
      <c r="X69" s="271" t="s">
        <v>1447</v>
      </c>
      <c r="Y69" s="271" t="s">
        <v>1447</v>
      </c>
      <c r="Z69" s="271" t="s">
        <v>1447</v>
      </c>
    </row>
    <row r="70" spans="2:26" ht="12.75">
      <c r="B70" s="273" t="s">
        <v>1491</v>
      </c>
      <c r="E70" s="273" t="str">
        <f ca="1" t="shared" si="0"/>
        <v>Class 5 : 500&lt;= Un&lt;700 kV </v>
      </c>
      <c r="G70" s="265" t="s">
        <v>1490</v>
      </c>
      <c r="H70" s="265" t="s">
        <v>1491</v>
      </c>
      <c r="I70" s="265" t="s">
        <v>1492</v>
      </c>
      <c r="J70" s="265" t="s">
        <v>1493</v>
      </c>
      <c r="K70" s="265" t="s">
        <v>1494</v>
      </c>
      <c r="L70" s="265" t="s">
        <v>1493</v>
      </c>
      <c r="M70" s="265" t="s">
        <v>1495</v>
      </c>
      <c r="N70" s="265" t="s">
        <v>1496</v>
      </c>
      <c r="O70" s="266" t="s">
        <v>1495</v>
      </c>
      <c r="P70" s="267" t="s">
        <v>1491</v>
      </c>
      <c r="Q70" s="264" t="s">
        <v>1497</v>
      </c>
      <c r="U70" s="271" t="s">
        <v>1447</v>
      </c>
      <c r="V70" s="271" t="s">
        <v>1447</v>
      </c>
      <c r="W70" s="271" t="s">
        <v>1447</v>
      </c>
      <c r="X70" s="271" t="s">
        <v>1447</v>
      </c>
      <c r="Y70" s="271" t="s">
        <v>1447</v>
      </c>
      <c r="Z70" s="271" t="s">
        <v>1447</v>
      </c>
    </row>
    <row r="71" spans="2:26" ht="12.75">
      <c r="B71" s="273" t="s">
        <v>1499</v>
      </c>
      <c r="E71" s="273" t="str">
        <f ca="1" t="shared" si="0"/>
        <v>Class 6 :           Un&gt;=700 kV </v>
      </c>
      <c r="G71" s="265" t="s">
        <v>1498</v>
      </c>
      <c r="H71" s="265" t="s">
        <v>1499</v>
      </c>
      <c r="I71" s="265" t="s">
        <v>1500</v>
      </c>
      <c r="J71" s="265" t="s">
        <v>1501</v>
      </c>
      <c r="K71" s="265" t="s">
        <v>1502</v>
      </c>
      <c r="L71" s="265" t="s">
        <v>1501</v>
      </c>
      <c r="M71" s="265" t="s">
        <v>1503</v>
      </c>
      <c r="N71" s="265" t="s">
        <v>1504</v>
      </c>
      <c r="O71" s="266" t="s">
        <v>1503</v>
      </c>
      <c r="P71" s="267" t="s">
        <v>1499</v>
      </c>
      <c r="Q71" s="264" t="s">
        <v>1505</v>
      </c>
      <c r="U71" s="271" t="s">
        <v>1447</v>
      </c>
      <c r="V71" s="271" t="s">
        <v>1447</v>
      </c>
      <c r="W71" s="271" t="s">
        <v>1447</v>
      </c>
      <c r="X71" s="271" t="s">
        <v>1447</v>
      </c>
      <c r="Y71" s="271" t="s">
        <v>1447</v>
      </c>
      <c r="Z71" s="271" t="s">
        <v>1447</v>
      </c>
    </row>
    <row r="72" spans="2:26" ht="12.75">
      <c r="B72" s="272" t="s">
        <v>1507</v>
      </c>
      <c r="E72" s="272" t="str">
        <f ca="1" t="shared" si="0"/>
        <v>Note for utilities in Japan: </v>
      </c>
      <c r="G72" s="265" t="s">
        <v>1506</v>
      </c>
      <c r="H72" s="265" t="s">
        <v>1507</v>
      </c>
      <c r="I72" s="265" t="s">
        <v>1508</v>
      </c>
      <c r="J72" s="265" t="s">
        <v>1509</v>
      </c>
      <c r="K72" s="265" t="s">
        <v>1510</v>
      </c>
      <c r="L72" s="265" t="s">
        <v>1511</v>
      </c>
      <c r="M72" s="265" t="s">
        <v>1512</v>
      </c>
      <c r="N72" s="265" t="s">
        <v>1513</v>
      </c>
      <c r="O72" s="266" t="s">
        <v>1514</v>
      </c>
      <c r="P72" s="267" t="s">
        <v>1507</v>
      </c>
      <c r="Q72" s="264" t="s">
        <v>1515</v>
      </c>
      <c r="U72" s="271" t="s">
        <v>1447</v>
      </c>
      <c r="V72" s="271" t="s">
        <v>1447</v>
      </c>
      <c r="W72" s="271" t="s">
        <v>1447</v>
      </c>
      <c r="X72" s="271" t="s">
        <v>1447</v>
      </c>
      <c r="Y72" s="271" t="s">
        <v>1447</v>
      </c>
      <c r="Z72" s="271" t="s">
        <v>1447</v>
      </c>
    </row>
    <row r="73" spans="2:26" ht="12.75">
      <c r="B73" s="272" t="s">
        <v>1517</v>
      </c>
      <c r="E73" s="272" t="str">
        <f ca="1" t="shared" si="0"/>
        <v>The voltage class 2 includes the JEC rated voltage level of 204 kV.</v>
      </c>
      <c r="G73" s="265" t="s">
        <v>1516</v>
      </c>
      <c r="H73" s="265" t="s">
        <v>1517</v>
      </c>
      <c r="I73" s="265" t="s">
        <v>1518</v>
      </c>
      <c r="J73" s="265" t="s">
        <v>1519</v>
      </c>
      <c r="K73" s="265" t="s">
        <v>1520</v>
      </c>
      <c r="L73" s="265" t="s">
        <v>1521</v>
      </c>
      <c r="M73" s="265" t="s">
        <v>1522</v>
      </c>
      <c r="N73" s="265" t="s">
        <v>1523</v>
      </c>
      <c r="O73" s="266" t="s">
        <v>1524</v>
      </c>
      <c r="P73" s="267" t="s">
        <v>1517</v>
      </c>
      <c r="Q73" s="264" t="s">
        <v>1525</v>
      </c>
      <c r="U73" s="271" t="s">
        <v>1447</v>
      </c>
      <c r="V73" s="271" t="s">
        <v>1447</v>
      </c>
      <c r="W73" s="271" t="s">
        <v>1447</v>
      </c>
      <c r="X73" s="271" t="s">
        <v>1447</v>
      </c>
      <c r="Y73" s="271" t="s">
        <v>1447</v>
      </c>
      <c r="Z73" s="271" t="s">
        <v>1447</v>
      </c>
    </row>
    <row r="74" spans="1:26" ht="12.75">
      <c r="A74" s="274"/>
      <c r="D74" s="274"/>
      <c r="P74" s="267"/>
      <c r="U74" s="271" t="s">
        <v>1447</v>
      </c>
      <c r="V74" s="271" t="s">
        <v>1447</v>
      </c>
      <c r="W74" s="271" t="s">
        <v>1447</v>
      </c>
      <c r="X74" s="271" t="s">
        <v>1447</v>
      </c>
      <c r="Y74" s="271" t="s">
        <v>1447</v>
      </c>
      <c r="Z74" s="271" t="s">
        <v>1447</v>
      </c>
    </row>
    <row r="75" spans="1:26" ht="13.5" thickBot="1">
      <c r="A75" s="274"/>
      <c r="D75" s="274"/>
      <c r="P75" s="267"/>
      <c r="U75" s="271"/>
      <c r="V75" s="271"/>
      <c r="W75" s="271"/>
      <c r="X75" s="271"/>
      <c r="Y75" s="271"/>
      <c r="Z75" s="271"/>
    </row>
    <row r="76" spans="1:26" ht="13.5" thickTop="1">
      <c r="A76" s="274" t="s">
        <v>1526</v>
      </c>
      <c r="B76" s="270" t="s">
        <v>1528</v>
      </c>
      <c r="D76" s="274" t="s">
        <v>1526</v>
      </c>
      <c r="E76" s="270" t="str">
        <f ca="1">OFFSET(G76,0,language-1)</f>
        <v>AIS</v>
      </c>
      <c r="G76" s="265" t="s">
        <v>1527</v>
      </c>
      <c r="H76" s="265" t="s">
        <v>1528</v>
      </c>
      <c r="I76" s="265" t="s">
        <v>1528</v>
      </c>
      <c r="J76" s="265" t="s">
        <v>1528</v>
      </c>
      <c r="K76" s="265" t="s">
        <v>1528</v>
      </c>
      <c r="L76" s="265" t="s">
        <v>1528</v>
      </c>
      <c r="M76" s="265" t="s">
        <v>1528</v>
      </c>
      <c r="N76" s="265" t="s">
        <v>1528</v>
      </c>
      <c r="O76" s="266" t="s">
        <v>1528</v>
      </c>
      <c r="P76" s="267" t="s">
        <v>1528</v>
      </c>
      <c r="Q76" s="264" t="s">
        <v>1528</v>
      </c>
      <c r="U76" s="271" t="s">
        <v>1447</v>
      </c>
      <c r="V76" s="271" t="s">
        <v>1447</v>
      </c>
      <c r="W76" s="271" t="s">
        <v>1447</v>
      </c>
      <c r="X76" s="271" t="s">
        <v>1447</v>
      </c>
      <c r="Y76" s="271" t="s">
        <v>1447</v>
      </c>
      <c r="Z76" s="271" t="s">
        <v>1447</v>
      </c>
    </row>
    <row r="77" spans="2:26" ht="12.75">
      <c r="B77" s="277" t="s">
        <v>1530</v>
      </c>
      <c r="E77" s="277" t="str">
        <f ca="1">OFFSET(G77,0,language-1)</f>
        <v>Air Insulated Switchgear </v>
      </c>
      <c r="G77" s="265" t="s">
        <v>1529</v>
      </c>
      <c r="H77" s="265" t="s">
        <v>1530</v>
      </c>
      <c r="I77" s="265" t="s">
        <v>1531</v>
      </c>
      <c r="J77" s="265" t="s">
        <v>1532</v>
      </c>
      <c r="K77" s="265" t="s">
        <v>1533</v>
      </c>
      <c r="L77" s="265" t="s">
        <v>1534</v>
      </c>
      <c r="M77" s="265" t="s">
        <v>1535</v>
      </c>
      <c r="N77" s="265" t="s">
        <v>1536</v>
      </c>
      <c r="O77" s="266" t="s">
        <v>1537</v>
      </c>
      <c r="P77" s="267" t="s">
        <v>1530</v>
      </c>
      <c r="Q77" s="264" t="s">
        <v>1538</v>
      </c>
      <c r="U77" s="271" t="s">
        <v>1447</v>
      </c>
      <c r="V77" s="271" t="s">
        <v>1447</v>
      </c>
      <c r="W77" s="271" t="s">
        <v>1447</v>
      </c>
      <c r="X77" s="271" t="s">
        <v>1447</v>
      </c>
      <c r="Y77" s="271" t="s">
        <v>1447</v>
      </c>
      <c r="Z77" s="271" t="s">
        <v>1447</v>
      </c>
    </row>
    <row r="78" spans="1:26" ht="12.75">
      <c r="A78" s="274"/>
      <c r="B78" s="273" t="s">
        <v>1540</v>
      </c>
      <c r="D78" s="274"/>
      <c r="E78" s="273" t="str">
        <f ca="1">OFFSET(G78,0,language-1)</f>
        <v>Switchgear in the bays of which are fully made from AIS technology components.</v>
      </c>
      <c r="G78" s="276" t="s">
        <v>1539</v>
      </c>
      <c r="H78" s="276" t="s">
        <v>1540</v>
      </c>
      <c r="I78" s="276" t="s">
        <v>1541</v>
      </c>
      <c r="J78" s="276" t="s">
        <v>1542</v>
      </c>
      <c r="K78" s="276" t="s">
        <v>1543</v>
      </c>
      <c r="L78" s="276" t="s">
        <v>1544</v>
      </c>
      <c r="M78" s="276" t="s">
        <v>1545</v>
      </c>
      <c r="N78" s="276" t="s">
        <v>1546</v>
      </c>
      <c r="O78" s="266" t="s">
        <v>1547</v>
      </c>
      <c r="P78" s="278" t="s">
        <v>1540</v>
      </c>
      <c r="Q78" s="264" t="s">
        <v>1548</v>
      </c>
      <c r="U78" s="271" t="s">
        <v>1447</v>
      </c>
      <c r="V78" s="271" t="s">
        <v>1447</v>
      </c>
      <c r="W78" s="271" t="s">
        <v>1447</v>
      </c>
      <c r="X78" s="271" t="s">
        <v>1447</v>
      </c>
      <c r="Y78" s="271" t="s">
        <v>1447</v>
      </c>
      <c r="Z78" s="271" t="s">
        <v>1447</v>
      </c>
    </row>
    <row r="79" spans="1:26" ht="25.5">
      <c r="A79" s="274"/>
      <c r="B79" s="273" t="s">
        <v>1550</v>
      </c>
      <c r="D79" s="274"/>
      <c r="E79" s="273" t="str">
        <f ca="1">OFFSET(G79,0,language-1)</f>
        <v>Note 1: AIS technology components are characterized by external air insulation, internal air, SF6, liquid or solid insulation, and by live porcelain or composite insulators or no enclosure.</v>
      </c>
      <c r="G79" s="265" t="s">
        <v>1549</v>
      </c>
      <c r="H79" s="265" t="s">
        <v>1550</v>
      </c>
      <c r="I79" s="265" t="s">
        <v>1551</v>
      </c>
      <c r="J79" s="265" t="s">
        <v>1552</v>
      </c>
      <c r="K79" s="265" t="s">
        <v>1553</v>
      </c>
      <c r="L79" s="265" t="s">
        <v>1554</v>
      </c>
      <c r="M79" s="265" t="s">
        <v>1555</v>
      </c>
      <c r="N79" s="265" t="s">
        <v>1556</v>
      </c>
      <c r="O79" s="266" t="s">
        <v>1557</v>
      </c>
      <c r="P79" s="267" t="s">
        <v>1550</v>
      </c>
      <c r="Q79" s="264" t="s">
        <v>1558</v>
      </c>
      <c r="U79" s="271" t="s">
        <v>1447</v>
      </c>
      <c r="V79" s="271" t="s">
        <v>1447</v>
      </c>
      <c r="W79" s="271" t="s">
        <v>1447</v>
      </c>
      <c r="X79" s="271" t="s">
        <v>1447</v>
      </c>
      <c r="Y79" s="271" t="s">
        <v>1447</v>
      </c>
      <c r="Z79" s="271" t="s">
        <v>1447</v>
      </c>
    </row>
    <row r="80" spans="1:26" ht="38.25">
      <c r="A80" s="274"/>
      <c r="B80" s="273" t="s">
        <v>1560</v>
      </c>
      <c r="D80" s="274"/>
      <c r="E80" s="273" t="str">
        <f ca="1">OFFSET(G80,0,language-1)</f>
        <v>Note 2: In hybrid switchgear (switchgear the bays of which are made from a mix of GIS and AIS technology components), please refer to AIS or GIS in dependence of specific design of the referred component. </v>
      </c>
      <c r="G80" s="265" t="s">
        <v>1559</v>
      </c>
      <c r="H80" s="265" t="s">
        <v>1560</v>
      </c>
      <c r="I80" s="265" t="s">
        <v>1561</v>
      </c>
      <c r="J80" s="265" t="s">
        <v>1562</v>
      </c>
      <c r="K80" s="265" t="s">
        <v>1563</v>
      </c>
      <c r="L80" s="265" t="s">
        <v>1564</v>
      </c>
      <c r="M80" s="265" t="s">
        <v>1565</v>
      </c>
      <c r="N80" s="265" t="s">
        <v>1566</v>
      </c>
      <c r="O80" s="266" t="s">
        <v>1567</v>
      </c>
      <c r="P80" s="267" t="s">
        <v>1560</v>
      </c>
      <c r="Q80" s="264" t="s">
        <v>1568</v>
      </c>
      <c r="U80" s="271" t="s">
        <v>1447</v>
      </c>
      <c r="V80" s="271" t="s">
        <v>1447</v>
      </c>
      <c r="W80" s="271" t="s">
        <v>1447</v>
      </c>
      <c r="X80" s="271" t="s">
        <v>1447</v>
      </c>
      <c r="Y80" s="271" t="s">
        <v>1447</v>
      </c>
      <c r="Z80" s="271" t="s">
        <v>1447</v>
      </c>
    </row>
    <row r="81" spans="1:26" ht="12.75">
      <c r="A81" s="274"/>
      <c r="D81" s="274"/>
      <c r="P81" s="267"/>
      <c r="U81" s="271" t="s">
        <v>1447</v>
      </c>
      <c r="V81" s="271" t="s">
        <v>1447</v>
      </c>
      <c r="W81" s="271" t="s">
        <v>1447</v>
      </c>
      <c r="X81" s="271" t="s">
        <v>1447</v>
      </c>
      <c r="Y81" s="271" t="s">
        <v>1447</v>
      </c>
      <c r="Z81" s="271" t="s">
        <v>1447</v>
      </c>
    </row>
    <row r="82" spans="1:26" ht="13.5" thickBot="1">
      <c r="A82" s="274"/>
      <c r="D82" s="274"/>
      <c r="P82" s="267"/>
      <c r="U82" s="271"/>
      <c r="V82" s="271"/>
      <c r="W82" s="271"/>
      <c r="X82" s="271"/>
      <c r="Y82" s="271"/>
      <c r="Z82" s="271"/>
    </row>
    <row r="83" spans="1:26" ht="13.5" thickTop="1">
      <c r="A83" s="274" t="s">
        <v>1573</v>
      </c>
      <c r="B83" s="270" t="s">
        <v>1575</v>
      </c>
      <c r="D83" s="274" t="s">
        <v>1573</v>
      </c>
      <c r="E83" s="270" t="str">
        <f aca="true" ca="1" t="shared" si="1" ref="E83:E89">OFFSET(G83,0,language-1)</f>
        <v>Failure mode</v>
      </c>
      <c r="G83" s="265" t="s">
        <v>1574</v>
      </c>
      <c r="H83" s="265" t="s">
        <v>1575</v>
      </c>
      <c r="I83" s="265" t="s">
        <v>1576</v>
      </c>
      <c r="J83" s="265" t="s">
        <v>1577</v>
      </c>
      <c r="K83" s="265" t="s">
        <v>1578</v>
      </c>
      <c r="L83" s="265" t="s">
        <v>1579</v>
      </c>
      <c r="M83" s="265" t="s">
        <v>1580</v>
      </c>
      <c r="N83" s="276" t="s">
        <v>1581</v>
      </c>
      <c r="O83" s="266" t="s">
        <v>1582</v>
      </c>
      <c r="P83" s="267" t="s">
        <v>1575</v>
      </c>
      <c r="Q83" s="264" t="s">
        <v>1583</v>
      </c>
      <c r="U83" s="271" t="s">
        <v>1447</v>
      </c>
      <c r="V83" s="271" t="s">
        <v>1447</v>
      </c>
      <c r="W83" s="271" t="s">
        <v>1447</v>
      </c>
      <c r="X83" s="271" t="s">
        <v>1447</v>
      </c>
      <c r="Y83" s="271" t="s">
        <v>1447</v>
      </c>
      <c r="Z83" s="271" t="s">
        <v>1447</v>
      </c>
    </row>
    <row r="84" spans="1:26" ht="25.5">
      <c r="A84" s="274"/>
      <c r="B84" s="277" t="s">
        <v>1585</v>
      </c>
      <c r="D84" s="274"/>
      <c r="E84" s="277" t="str">
        <f ca="1" t="shared" si="1"/>
        <v>Failure mode describes a basic function of the equipment which the equipment is not able to meet (at major failure mode) or is able to meet with certain restrictions (minor failure mode). </v>
      </c>
      <c r="G84" s="265" t="s">
        <v>1584</v>
      </c>
      <c r="H84" s="265" t="s">
        <v>1585</v>
      </c>
      <c r="I84" s="265" t="s">
        <v>1586</v>
      </c>
      <c r="J84" s="265" t="s">
        <v>1587</v>
      </c>
      <c r="K84" s="265" t="s">
        <v>1588</v>
      </c>
      <c r="L84" s="265" t="s">
        <v>1589</v>
      </c>
      <c r="M84" s="265" t="s">
        <v>1590</v>
      </c>
      <c r="N84" s="276" t="s">
        <v>1591</v>
      </c>
      <c r="O84" s="266" t="s">
        <v>1592</v>
      </c>
      <c r="P84" s="267" t="s">
        <v>1585</v>
      </c>
      <c r="Q84" s="264" t="s">
        <v>1593</v>
      </c>
      <c r="U84" s="271" t="s">
        <v>1447</v>
      </c>
      <c r="V84" s="271" t="s">
        <v>1447</v>
      </c>
      <c r="W84" s="271" t="s">
        <v>1447</v>
      </c>
      <c r="X84" s="271" t="s">
        <v>1447</v>
      </c>
      <c r="Y84" s="271" t="s">
        <v>1447</v>
      </c>
      <c r="Z84" s="271" t="s">
        <v>1447</v>
      </c>
    </row>
    <row r="85" spans="1:26" ht="12.75">
      <c r="A85" s="274"/>
      <c r="B85" s="277" t="s">
        <v>1595</v>
      </c>
      <c r="D85" s="274"/>
      <c r="E85" s="277" t="str">
        <f ca="1" t="shared" si="1"/>
        <v>NOTE: Basic functions of HV equipment are usually the following: </v>
      </c>
      <c r="G85" s="265" t="s">
        <v>1594</v>
      </c>
      <c r="H85" s="265" t="s">
        <v>1595</v>
      </c>
      <c r="I85" s="265" t="s">
        <v>1596</v>
      </c>
      <c r="J85" s="265" t="s">
        <v>1597</v>
      </c>
      <c r="K85" s="265" t="s">
        <v>1598</v>
      </c>
      <c r="L85" s="265" t="s">
        <v>1599</v>
      </c>
      <c r="M85" s="265" t="s">
        <v>1600</v>
      </c>
      <c r="N85" s="276" t="s">
        <v>1601</v>
      </c>
      <c r="O85" s="266" t="s">
        <v>1602</v>
      </c>
      <c r="P85" s="267" t="s">
        <v>1595</v>
      </c>
      <c r="Q85" s="264" t="s">
        <v>1603</v>
      </c>
      <c r="U85" s="271" t="s">
        <v>1447</v>
      </c>
      <c r="V85" s="271" t="s">
        <v>1447</v>
      </c>
      <c r="W85" s="271" t="s">
        <v>1447</v>
      </c>
      <c r="X85" s="271" t="s">
        <v>1447</v>
      </c>
      <c r="Y85" s="271" t="s">
        <v>1447</v>
      </c>
      <c r="Z85" s="271" t="s">
        <v>1447</v>
      </c>
    </row>
    <row r="86" spans="1:26" ht="25.5">
      <c r="A86" s="274"/>
      <c r="B86" s="277" t="s">
        <v>1605</v>
      </c>
      <c r="D86" s="274"/>
      <c r="E86" s="277" t="str">
        <f ca="1" t="shared" si="1"/>
        <v>to perform desired switching operations (at switching equipment), including not operating when not required/controlled,</v>
      </c>
      <c r="G86" s="265" t="s">
        <v>1604</v>
      </c>
      <c r="H86" s="265" t="s">
        <v>1605</v>
      </c>
      <c r="I86" s="265" t="s">
        <v>1606</v>
      </c>
      <c r="J86" s="265" t="s">
        <v>1607</v>
      </c>
      <c r="K86" s="265" t="s">
        <v>1608</v>
      </c>
      <c r="L86" s="265" t="s">
        <v>1609</v>
      </c>
      <c r="M86" s="265" t="s">
        <v>1610</v>
      </c>
      <c r="N86" s="276" t="s">
        <v>1611</v>
      </c>
      <c r="O86" s="266" t="s">
        <v>1612</v>
      </c>
      <c r="P86" s="267" t="s">
        <v>1605</v>
      </c>
      <c r="Q86" s="264" t="s">
        <v>1613</v>
      </c>
      <c r="U86" s="271" t="s">
        <v>1447</v>
      </c>
      <c r="V86" s="271" t="s">
        <v>1447</v>
      </c>
      <c r="W86" s="271" t="s">
        <v>1447</v>
      </c>
      <c r="X86" s="271" t="s">
        <v>1447</v>
      </c>
      <c r="Y86" s="271" t="s">
        <v>1447</v>
      </c>
      <c r="Z86" s="271" t="s">
        <v>1447</v>
      </c>
    </row>
    <row r="87" spans="1:26" ht="12.75">
      <c r="A87" s="274"/>
      <c r="B87" s="277" t="s">
        <v>1615</v>
      </c>
      <c r="D87" s="274"/>
      <c r="E87" s="277" t="str">
        <f ca="1" t="shared" si="1"/>
        <v>to provide HV and low voltage insulation, </v>
      </c>
      <c r="G87" s="265" t="s">
        <v>1614</v>
      </c>
      <c r="H87" s="265" t="s">
        <v>1615</v>
      </c>
      <c r="I87" s="265" t="s">
        <v>1616</v>
      </c>
      <c r="J87" s="265" t="s">
        <v>1617</v>
      </c>
      <c r="K87" s="265" t="s">
        <v>1618</v>
      </c>
      <c r="L87" s="265" t="s">
        <v>1619</v>
      </c>
      <c r="M87" s="265" t="s">
        <v>1620</v>
      </c>
      <c r="N87" s="276" t="s">
        <v>1621</v>
      </c>
      <c r="O87" s="266" t="s">
        <v>1622</v>
      </c>
      <c r="P87" s="267" t="s">
        <v>1615</v>
      </c>
      <c r="Q87" s="264" t="s">
        <v>1623</v>
      </c>
      <c r="U87" s="271" t="s">
        <v>1447</v>
      </c>
      <c r="V87" s="271" t="s">
        <v>1447</v>
      </c>
      <c r="W87" s="271" t="s">
        <v>1447</v>
      </c>
      <c r="X87" s="271" t="s">
        <v>1447</v>
      </c>
      <c r="Y87" s="271" t="s">
        <v>1447</v>
      </c>
      <c r="Z87" s="271" t="s">
        <v>1447</v>
      </c>
    </row>
    <row r="88" spans="1:26" ht="25.5">
      <c r="A88" s="274"/>
      <c r="B88" s="277" t="s">
        <v>1625</v>
      </c>
      <c r="D88" s="274"/>
      <c r="E88" s="277" t="str">
        <f ca="1" t="shared" si="1"/>
        <v>to provide and accept signals to and from connected systems (protection systems, control systems, metering systems, auxiliary and supply systems),</v>
      </c>
      <c r="G88" s="265" t="s">
        <v>1624</v>
      </c>
      <c r="H88" s="265" t="s">
        <v>1625</v>
      </c>
      <c r="I88" s="265" t="s">
        <v>1626</v>
      </c>
      <c r="J88" s="265" t="s">
        <v>1627</v>
      </c>
      <c r="K88" s="265" t="s">
        <v>1628</v>
      </c>
      <c r="L88" s="265" t="s">
        <v>1629</v>
      </c>
      <c r="M88" s="265" t="s">
        <v>1630</v>
      </c>
      <c r="N88" s="276" t="s">
        <v>1631</v>
      </c>
      <c r="O88" s="266" t="s">
        <v>1632</v>
      </c>
      <c r="P88" s="267" t="s">
        <v>1625</v>
      </c>
      <c r="Q88" s="264" t="s">
        <v>1633</v>
      </c>
      <c r="U88" s="271" t="s">
        <v>1447</v>
      </c>
      <c r="V88" s="271" t="s">
        <v>1447</v>
      </c>
      <c r="W88" s="271" t="s">
        <v>1447</v>
      </c>
      <c r="X88" s="271" t="s">
        <v>1447</v>
      </c>
      <c r="Y88" s="271" t="s">
        <v>1447</v>
      </c>
      <c r="Z88" s="271" t="s">
        <v>1447</v>
      </c>
    </row>
    <row r="89" spans="1:26" ht="12.75">
      <c r="A89" s="274"/>
      <c r="B89" s="277" t="s">
        <v>1635</v>
      </c>
      <c r="D89" s="274"/>
      <c r="E89" s="277" t="str">
        <f ca="1" t="shared" si="1"/>
        <v>to provide self-checking (monitoring functions if they are implemented).</v>
      </c>
      <c r="G89" s="265" t="s">
        <v>1634</v>
      </c>
      <c r="H89" s="265" t="s">
        <v>1635</v>
      </c>
      <c r="I89" s="265" t="s">
        <v>1636</v>
      </c>
      <c r="J89" s="265" t="s">
        <v>1637</v>
      </c>
      <c r="K89" s="265" t="s">
        <v>1638</v>
      </c>
      <c r="L89" s="265" t="s">
        <v>1639</v>
      </c>
      <c r="M89" s="265" t="s">
        <v>1640</v>
      </c>
      <c r="N89" s="276" t="s">
        <v>1641</v>
      </c>
      <c r="O89" s="266" t="s">
        <v>1642</v>
      </c>
      <c r="P89" s="267" t="s">
        <v>1635</v>
      </c>
      <c r="Q89" s="264" t="s">
        <v>1643</v>
      </c>
      <c r="U89" s="271" t="s">
        <v>1447</v>
      </c>
      <c r="V89" s="271" t="s">
        <v>1447</v>
      </c>
      <c r="W89" s="271" t="s">
        <v>1447</v>
      </c>
      <c r="X89" s="271" t="s">
        <v>1447</v>
      </c>
      <c r="Y89" s="271" t="s">
        <v>1447</v>
      </c>
      <c r="Z89" s="271" t="s">
        <v>1447</v>
      </c>
    </row>
    <row r="90" spans="1:26" ht="12.75">
      <c r="A90" s="274"/>
      <c r="D90" s="274"/>
      <c r="P90" s="267"/>
      <c r="U90" s="271" t="s">
        <v>1447</v>
      </c>
      <c r="V90" s="271" t="s">
        <v>1447</v>
      </c>
      <c r="W90" s="271" t="s">
        <v>1447</v>
      </c>
      <c r="X90" s="271" t="s">
        <v>1447</v>
      </c>
      <c r="Y90" s="271" t="s">
        <v>1447</v>
      </c>
      <c r="Z90" s="271" t="s">
        <v>1447</v>
      </c>
    </row>
    <row r="91" spans="1:16" ht="13.5" thickBot="1">
      <c r="A91" s="274"/>
      <c r="B91" s="279"/>
      <c r="D91" s="274"/>
      <c r="E91" s="279"/>
      <c r="P91" s="267"/>
    </row>
    <row r="92" spans="1:26" ht="13.5" thickTop="1">
      <c r="A92" s="274" t="s">
        <v>1644</v>
      </c>
      <c r="B92" s="270" t="s">
        <v>433</v>
      </c>
      <c r="D92" s="274" t="s">
        <v>1644</v>
      </c>
      <c r="E92" s="270" t="str">
        <f ca="1">OFFSET(G92,0,language-1)</f>
        <v>Failure</v>
      </c>
      <c r="G92" s="265" t="s">
        <v>1645</v>
      </c>
      <c r="H92" s="265" t="s">
        <v>433</v>
      </c>
      <c r="I92" s="265" t="s">
        <v>1646</v>
      </c>
      <c r="J92" s="265" t="s">
        <v>207</v>
      </c>
      <c r="K92" s="265" t="s">
        <v>1647</v>
      </c>
      <c r="L92" s="265" t="s">
        <v>208</v>
      </c>
      <c r="M92" s="265" t="s">
        <v>1648</v>
      </c>
      <c r="N92" s="276" t="s">
        <v>14</v>
      </c>
      <c r="O92" s="266" t="s">
        <v>1073</v>
      </c>
      <c r="P92" s="267" t="s">
        <v>433</v>
      </c>
      <c r="Q92" s="264" t="s">
        <v>59</v>
      </c>
      <c r="U92" s="271" t="s">
        <v>1447</v>
      </c>
      <c r="V92" s="271" t="s">
        <v>1447</v>
      </c>
      <c r="W92" s="271" t="s">
        <v>1447</v>
      </c>
      <c r="X92" s="271" t="s">
        <v>1447</v>
      </c>
      <c r="Y92" s="271" t="s">
        <v>1447</v>
      </c>
      <c r="Z92" s="271" t="s">
        <v>1447</v>
      </c>
    </row>
    <row r="93" spans="1:26" ht="12.75">
      <c r="A93" s="274"/>
      <c r="B93" s="277" t="s">
        <v>1650</v>
      </c>
      <c r="D93" s="274"/>
      <c r="E93" s="277" t="str">
        <f ca="1">OFFSET(G93,0,language-1)</f>
        <v>Lack of performance by an item of its required function or functions. </v>
      </c>
      <c r="G93" s="265" t="s">
        <v>1649</v>
      </c>
      <c r="H93" s="265" t="s">
        <v>1650</v>
      </c>
      <c r="I93" s="265" t="s">
        <v>1651</v>
      </c>
      <c r="J93" s="265" t="s">
        <v>1652</v>
      </c>
      <c r="K93" s="265" t="s">
        <v>1653</v>
      </c>
      <c r="L93" s="265" t="s">
        <v>1654</v>
      </c>
      <c r="M93" s="265" t="s">
        <v>1655</v>
      </c>
      <c r="N93" s="276" t="s">
        <v>1656</v>
      </c>
      <c r="O93" s="266" t="s">
        <v>1657</v>
      </c>
      <c r="P93" s="267" t="s">
        <v>1650</v>
      </c>
      <c r="Q93" s="264" t="s">
        <v>1658</v>
      </c>
      <c r="U93" s="271" t="s">
        <v>1447</v>
      </c>
      <c r="V93" s="271" t="s">
        <v>1447</v>
      </c>
      <c r="W93" s="271" t="s">
        <v>1447</v>
      </c>
      <c r="X93" s="271" t="s">
        <v>1447</v>
      </c>
      <c r="Y93" s="271" t="s">
        <v>1447</v>
      </c>
      <c r="Z93" s="271" t="s">
        <v>1447</v>
      </c>
    </row>
    <row r="94" spans="1:26" ht="25.5">
      <c r="A94" s="274"/>
      <c r="B94" s="277" t="s">
        <v>1660</v>
      </c>
      <c r="D94" s="274"/>
      <c r="E94" s="277" t="str">
        <f ca="1">OFFSET(G94,0,language-1)</f>
        <v>NOTE: The occurrence of a failure does not necessarily imply the presence of a defect if the stress or the stresses are beyond those specified.</v>
      </c>
      <c r="G94" s="265" t="s">
        <v>1659</v>
      </c>
      <c r="H94" s="265" t="s">
        <v>1660</v>
      </c>
      <c r="I94" s="265" t="s">
        <v>1661</v>
      </c>
      <c r="J94" s="265" t="s">
        <v>1662</v>
      </c>
      <c r="K94" s="265" t="s">
        <v>1663</v>
      </c>
      <c r="L94" s="265" t="s">
        <v>1664</v>
      </c>
      <c r="M94" s="265" t="s">
        <v>1665</v>
      </c>
      <c r="N94" s="276" t="s">
        <v>1666</v>
      </c>
      <c r="O94" s="266" t="s">
        <v>1667</v>
      </c>
      <c r="P94" s="267" t="s">
        <v>1660</v>
      </c>
      <c r="Q94" s="264" t="s">
        <v>1668</v>
      </c>
      <c r="U94" s="271" t="s">
        <v>1447</v>
      </c>
      <c r="V94" s="271" t="s">
        <v>1447</v>
      </c>
      <c r="W94" s="271" t="s">
        <v>1447</v>
      </c>
      <c r="X94" s="271" t="s">
        <v>1447</v>
      </c>
      <c r="Y94" s="271" t="s">
        <v>1447</v>
      </c>
      <c r="Z94" s="271" t="s">
        <v>1447</v>
      </c>
    </row>
    <row r="95" spans="1:26" ht="12.75">
      <c r="A95" s="274"/>
      <c r="D95" s="274"/>
      <c r="P95" s="267"/>
      <c r="U95" s="271" t="s">
        <v>1447</v>
      </c>
      <c r="V95" s="271" t="s">
        <v>1447</v>
      </c>
      <c r="W95" s="271" t="s">
        <v>1447</v>
      </c>
      <c r="X95" s="271" t="s">
        <v>1447</v>
      </c>
      <c r="Y95" s="271" t="s">
        <v>1447</v>
      </c>
      <c r="Z95" s="271" t="s">
        <v>1447</v>
      </c>
    </row>
    <row r="96" spans="1:16" ht="13.5" thickBot="1">
      <c r="A96" s="274"/>
      <c r="D96" s="274"/>
      <c r="P96" s="267"/>
    </row>
    <row r="97" spans="1:26" ht="13.5" thickTop="1">
      <c r="A97" s="274" t="s">
        <v>1669</v>
      </c>
      <c r="B97" s="270" t="s">
        <v>1671</v>
      </c>
      <c r="D97" s="274" t="s">
        <v>1669</v>
      </c>
      <c r="E97" s="270" t="str">
        <f ca="1">OFFSET(G97,0,language-1)</f>
        <v>Major failure</v>
      </c>
      <c r="G97" s="265" t="s">
        <v>1670</v>
      </c>
      <c r="H97" s="265" t="s">
        <v>1671</v>
      </c>
      <c r="I97" s="265" t="s">
        <v>1672</v>
      </c>
      <c r="J97" s="265" t="s">
        <v>1673</v>
      </c>
      <c r="K97" s="265" t="s">
        <v>1674</v>
      </c>
      <c r="L97" s="265" t="s">
        <v>1675</v>
      </c>
      <c r="M97" s="265" t="s">
        <v>1676</v>
      </c>
      <c r="N97" s="276" t="s">
        <v>1677</v>
      </c>
      <c r="O97" s="266" t="s">
        <v>1678</v>
      </c>
      <c r="P97" s="267" t="s">
        <v>1671</v>
      </c>
      <c r="Q97" s="264" t="s">
        <v>1679</v>
      </c>
      <c r="U97" s="271" t="s">
        <v>1447</v>
      </c>
      <c r="V97" s="271" t="s">
        <v>1447</v>
      </c>
      <c r="W97" s="271" t="s">
        <v>1447</v>
      </c>
      <c r="X97" s="271" t="s">
        <v>1447</v>
      </c>
      <c r="Y97" s="271" t="s">
        <v>1447</v>
      </c>
      <c r="Z97" s="271" t="s">
        <v>1447</v>
      </c>
    </row>
    <row r="98" spans="1:26" ht="12.75">
      <c r="A98" s="274"/>
      <c r="B98" s="277" t="s">
        <v>3092</v>
      </c>
      <c r="D98" s="274"/>
      <c r="E98" s="277" t="s">
        <v>1680</v>
      </c>
      <c r="P98" s="267"/>
      <c r="U98" s="271" t="s">
        <v>1447</v>
      </c>
      <c r="V98" s="271" t="s">
        <v>1447</v>
      </c>
      <c r="W98" s="271" t="s">
        <v>1447</v>
      </c>
      <c r="X98" s="271" t="s">
        <v>1447</v>
      </c>
      <c r="Y98" s="271" t="s">
        <v>1447</v>
      </c>
      <c r="Z98" s="271" t="s">
        <v>1447</v>
      </c>
    </row>
    <row r="99" spans="1:26" ht="25.5">
      <c r="A99" s="274"/>
      <c r="B99" s="273" t="s">
        <v>1682</v>
      </c>
      <c r="D99" s="274"/>
      <c r="E99" s="273" t="str">
        <f ca="1">OFFSET(G99,0,language-1)</f>
        <v>Failure of a switchgear and control gear which causes the cessation of one or more of its fundamental functions.  </v>
      </c>
      <c r="G99" s="265" t="s">
        <v>1681</v>
      </c>
      <c r="H99" s="265" t="s">
        <v>1682</v>
      </c>
      <c r="I99" s="265" t="s">
        <v>1683</v>
      </c>
      <c r="J99" s="265" t="s">
        <v>1684</v>
      </c>
      <c r="K99" s="265" t="s">
        <v>1685</v>
      </c>
      <c r="L99" s="265" t="s">
        <v>1686</v>
      </c>
      <c r="M99" s="265" t="s">
        <v>1687</v>
      </c>
      <c r="N99" s="276" t="s">
        <v>1688</v>
      </c>
      <c r="O99" s="266" t="s">
        <v>1689</v>
      </c>
      <c r="P99" s="267" t="s">
        <v>1682</v>
      </c>
      <c r="Q99" s="264" t="s">
        <v>1690</v>
      </c>
      <c r="U99" s="271" t="s">
        <v>1447</v>
      </c>
      <c r="V99" s="271" t="s">
        <v>1447</v>
      </c>
      <c r="W99" s="271" t="s">
        <v>1447</v>
      </c>
      <c r="X99" s="271" t="s">
        <v>1447</v>
      </c>
      <c r="Y99" s="271" t="s">
        <v>1447</v>
      </c>
      <c r="Z99" s="271" t="s">
        <v>1447</v>
      </c>
    </row>
    <row r="100" spans="1:26" ht="51">
      <c r="A100" s="274"/>
      <c r="B100" s="273" t="s">
        <v>1692</v>
      </c>
      <c r="D100" s="274"/>
      <c r="E100" s="273" t="str">
        <f ca="1">OFFSET(G100,0,language-1)</f>
        <v>A major failure will result in an immediate change in the system operating conditions, e.g. the backup protective equipment will be required to remove the fault, or will result in mandatory removal from service within 30 minutes for unscheduled maintenance. 
Note: or will result in unavailability for required service.</v>
      </c>
      <c r="G100" s="265" t="s">
        <v>1691</v>
      </c>
      <c r="H100" s="265" t="s">
        <v>1692</v>
      </c>
      <c r="I100" s="265" t="s">
        <v>1693</v>
      </c>
      <c r="J100" s="265" t="s">
        <v>1694</v>
      </c>
      <c r="K100" s="265" t="s">
        <v>1695</v>
      </c>
      <c r="L100" s="265" t="s">
        <v>1696</v>
      </c>
      <c r="M100" s="265" t="s">
        <v>1697</v>
      </c>
      <c r="N100" s="276" t="s">
        <v>1698</v>
      </c>
      <c r="O100" s="266" t="s">
        <v>1699</v>
      </c>
      <c r="P100" s="267" t="s">
        <v>1692</v>
      </c>
      <c r="Q100" s="264" t="s">
        <v>1700</v>
      </c>
      <c r="R100" s="280"/>
      <c r="S100" s="280"/>
      <c r="T100" s="280"/>
      <c r="U100" s="271" t="s">
        <v>1447</v>
      </c>
      <c r="V100" s="271" t="s">
        <v>1447</v>
      </c>
      <c r="W100" s="271" t="s">
        <v>1447</v>
      </c>
      <c r="X100" s="271" t="s">
        <v>1447</v>
      </c>
      <c r="Y100" s="271" t="s">
        <v>1447</v>
      </c>
      <c r="Z100" s="271" t="s">
        <v>1447</v>
      </c>
    </row>
    <row r="101" spans="1:26" ht="12.75">
      <c r="A101" s="274"/>
      <c r="D101" s="274"/>
      <c r="P101" s="267"/>
      <c r="U101" s="271" t="s">
        <v>1447</v>
      </c>
      <c r="V101" s="271" t="s">
        <v>1447</v>
      </c>
      <c r="W101" s="271" t="s">
        <v>1447</v>
      </c>
      <c r="X101" s="271" t="s">
        <v>1447</v>
      </c>
      <c r="Y101" s="271" t="s">
        <v>1447</v>
      </c>
      <c r="Z101" s="271" t="s">
        <v>1447</v>
      </c>
    </row>
    <row r="102" spans="1:16" ht="13.5" thickBot="1">
      <c r="A102" s="274"/>
      <c r="B102" s="279"/>
      <c r="D102" s="274"/>
      <c r="E102" s="279"/>
      <c r="P102" s="267"/>
    </row>
    <row r="103" spans="1:26" ht="13.5" thickTop="1">
      <c r="A103" s="274" t="s">
        <v>1701</v>
      </c>
      <c r="B103" s="270" t="s">
        <v>1703</v>
      </c>
      <c r="D103" s="274" t="s">
        <v>1701</v>
      </c>
      <c r="E103" s="270" t="str">
        <f ca="1">OFFSET(G103,0,language-1)</f>
        <v>Minor failure</v>
      </c>
      <c r="G103" s="265" t="s">
        <v>1702</v>
      </c>
      <c r="H103" s="265" t="s">
        <v>1703</v>
      </c>
      <c r="I103" s="265" t="s">
        <v>1704</v>
      </c>
      <c r="J103" s="265" t="s">
        <v>1705</v>
      </c>
      <c r="K103" s="265" t="s">
        <v>1706</v>
      </c>
      <c r="L103" s="265" t="s">
        <v>1707</v>
      </c>
      <c r="M103" s="265" t="s">
        <v>1708</v>
      </c>
      <c r="N103" s="276" t="s">
        <v>1709</v>
      </c>
      <c r="O103" s="266" t="s">
        <v>1710</v>
      </c>
      <c r="P103" s="267" t="s">
        <v>1703</v>
      </c>
      <c r="Q103" s="264" t="s">
        <v>1711</v>
      </c>
      <c r="U103" s="271" t="s">
        <v>1447</v>
      </c>
      <c r="V103" s="271" t="s">
        <v>1447</v>
      </c>
      <c r="W103" s="271" t="s">
        <v>1447</v>
      </c>
      <c r="X103" s="271" t="s">
        <v>1447</v>
      </c>
      <c r="Y103" s="271" t="s">
        <v>1447</v>
      </c>
      <c r="Z103" s="271" t="s">
        <v>1447</v>
      </c>
    </row>
    <row r="104" spans="1:26" ht="12.75">
      <c r="A104" s="274"/>
      <c r="B104" s="277" t="s">
        <v>3092</v>
      </c>
      <c r="D104" s="274"/>
      <c r="E104" s="277" t="s">
        <v>1680</v>
      </c>
      <c r="P104" s="267"/>
      <c r="U104" s="271" t="s">
        <v>1447</v>
      </c>
      <c r="V104" s="271" t="s">
        <v>1447</v>
      </c>
      <c r="W104" s="271" t="s">
        <v>1447</v>
      </c>
      <c r="X104" s="271" t="s">
        <v>1447</v>
      </c>
      <c r="Y104" s="271" t="s">
        <v>1447</v>
      </c>
      <c r="Z104" s="271" t="s">
        <v>1447</v>
      </c>
    </row>
    <row r="105" spans="1:26" ht="25.5">
      <c r="A105" s="274"/>
      <c r="B105" s="273" t="s">
        <v>1713</v>
      </c>
      <c r="D105" s="274"/>
      <c r="E105" s="273" t="str">
        <f ca="1">OFFSET(G105,0,language-1)</f>
        <v>Failure of an equipment other than a major failure or any failure, even complete, of a constructional element or a sub-assembly which does not cause a major failure of the equipment.</v>
      </c>
      <c r="G105" s="265" t="s">
        <v>1712</v>
      </c>
      <c r="H105" s="265" t="s">
        <v>1713</v>
      </c>
      <c r="I105" s="265" t="s">
        <v>1714</v>
      </c>
      <c r="J105" s="265" t="s">
        <v>1715</v>
      </c>
      <c r="K105" s="265" t="s">
        <v>1716</v>
      </c>
      <c r="L105" s="265" t="s">
        <v>1717</v>
      </c>
      <c r="M105" s="265" t="s">
        <v>1718</v>
      </c>
      <c r="N105" s="276" t="s">
        <v>1719</v>
      </c>
      <c r="O105" s="266" t="s">
        <v>1720</v>
      </c>
      <c r="P105" s="267" t="s">
        <v>1713</v>
      </c>
      <c r="Q105" s="264" t="s">
        <v>1721</v>
      </c>
      <c r="U105" s="271" t="s">
        <v>1447</v>
      </c>
      <c r="V105" s="271" t="s">
        <v>1447</v>
      </c>
      <c r="W105" s="271" t="s">
        <v>1447</v>
      </c>
      <c r="X105" s="271" t="s">
        <v>1447</v>
      </c>
      <c r="Y105" s="271" t="s">
        <v>1447</v>
      </c>
      <c r="Z105" s="271" t="s">
        <v>1447</v>
      </c>
    </row>
    <row r="106" spans="1:26" ht="12.75">
      <c r="A106" s="274"/>
      <c r="B106" s="273" t="s">
        <v>1723</v>
      </c>
      <c r="D106" s="274"/>
      <c r="E106" s="273" t="str">
        <f ca="1">OFFSET(G106,0,language-1)</f>
        <v>Note: Do not mix with "defect" (IEC 60694): </v>
      </c>
      <c r="G106" s="265" t="s">
        <v>1722</v>
      </c>
      <c r="H106" s="265" t="s">
        <v>1723</v>
      </c>
      <c r="I106" s="265" t="s">
        <v>1724</v>
      </c>
      <c r="J106" s="265" t="s">
        <v>1725</v>
      </c>
      <c r="K106" s="265" t="s">
        <v>1726</v>
      </c>
      <c r="L106" s="265" t="s">
        <v>1727</v>
      </c>
      <c r="M106" s="265" t="s">
        <v>1728</v>
      </c>
      <c r="N106" s="276" t="s">
        <v>1729</v>
      </c>
      <c r="O106" s="266" t="s">
        <v>1730</v>
      </c>
      <c r="P106" s="267" t="s">
        <v>1723</v>
      </c>
      <c r="Q106" s="264" t="s">
        <v>1731</v>
      </c>
      <c r="U106" s="271" t="s">
        <v>1447</v>
      </c>
      <c r="V106" s="271" t="s">
        <v>1447</v>
      </c>
      <c r="W106" s="271" t="s">
        <v>1447</v>
      </c>
      <c r="X106" s="271" t="s">
        <v>1447</v>
      </c>
      <c r="Y106" s="271" t="s">
        <v>1447</v>
      </c>
      <c r="Z106" s="271" t="s">
        <v>1447</v>
      </c>
    </row>
    <row r="107" spans="1:26" ht="38.25">
      <c r="A107" s="274"/>
      <c r="B107" s="273" t="s">
        <v>1733</v>
      </c>
      <c r="D107" s="274"/>
      <c r="E107" s="273" t="str">
        <f ca="1">OFFSET(G107,0,language-1)</f>
        <v>Imperfection in the state of an item (or inherent weakness) which can result in one or more failures of the item itself or of another item under the specific service or environmental or maintenance conditions for a stated period of time.</v>
      </c>
      <c r="G107" s="265" t="s">
        <v>1732</v>
      </c>
      <c r="H107" s="265" t="s">
        <v>1733</v>
      </c>
      <c r="I107" s="265" t="s">
        <v>1734</v>
      </c>
      <c r="J107" s="265" t="s">
        <v>1735</v>
      </c>
      <c r="K107" s="265" t="s">
        <v>1736</v>
      </c>
      <c r="L107" s="265" t="s">
        <v>1737</v>
      </c>
      <c r="M107" s="265" t="s">
        <v>1738</v>
      </c>
      <c r="N107" s="276" t="s">
        <v>1739</v>
      </c>
      <c r="O107" s="266" t="s">
        <v>1740</v>
      </c>
      <c r="P107" s="267" t="s">
        <v>1733</v>
      </c>
      <c r="Q107" s="264" t="s">
        <v>1741</v>
      </c>
      <c r="U107" s="271" t="s">
        <v>1447</v>
      </c>
      <c r="V107" s="271" t="s">
        <v>1447</v>
      </c>
      <c r="W107" s="271" t="s">
        <v>1447</v>
      </c>
      <c r="X107" s="271" t="s">
        <v>1447</v>
      </c>
      <c r="Y107" s="271" t="s">
        <v>1447</v>
      </c>
      <c r="Z107" s="271" t="s">
        <v>1447</v>
      </c>
    </row>
    <row r="108" spans="1:26" ht="12.75">
      <c r="A108" s="274"/>
      <c r="D108" s="274"/>
      <c r="P108" s="267"/>
      <c r="U108" s="271" t="s">
        <v>1447</v>
      </c>
      <c r="V108" s="271" t="s">
        <v>1447</v>
      </c>
      <c r="W108" s="271" t="s">
        <v>1447</v>
      </c>
      <c r="X108" s="271" t="s">
        <v>1447</v>
      </c>
      <c r="Y108" s="271" t="s">
        <v>1447</v>
      </c>
      <c r="Z108" s="271" t="s">
        <v>1447</v>
      </c>
    </row>
    <row r="109" spans="1:16" ht="13.5" thickBot="1">
      <c r="A109" s="274"/>
      <c r="D109" s="274"/>
      <c r="P109" s="267"/>
    </row>
    <row r="110" spans="1:26" ht="13.5" thickTop="1">
      <c r="A110" s="274" t="s">
        <v>1742</v>
      </c>
      <c r="B110" s="270" t="s">
        <v>967</v>
      </c>
      <c r="D110" s="274" t="s">
        <v>1742</v>
      </c>
      <c r="E110" s="270" t="str">
        <f ca="1">OFFSET(G110,0,language-1)</f>
        <v>Maintenance</v>
      </c>
      <c r="G110" s="265" t="s">
        <v>979</v>
      </c>
      <c r="H110" s="265" t="s">
        <v>967</v>
      </c>
      <c r="I110" s="265" t="s">
        <v>967</v>
      </c>
      <c r="J110" s="265" t="s">
        <v>1743</v>
      </c>
      <c r="K110" s="265" t="s">
        <v>1744</v>
      </c>
      <c r="L110" s="265" t="s">
        <v>1745</v>
      </c>
      <c r="M110" s="265" t="s">
        <v>1746</v>
      </c>
      <c r="N110" s="276" t="s">
        <v>22</v>
      </c>
      <c r="O110" s="266" t="s">
        <v>918</v>
      </c>
      <c r="P110" s="267" t="s">
        <v>967</v>
      </c>
      <c r="Q110" s="264" t="s">
        <v>65</v>
      </c>
      <c r="U110" s="271" t="s">
        <v>1447</v>
      </c>
      <c r="V110" s="271" t="s">
        <v>1447</v>
      </c>
      <c r="W110" s="271" t="s">
        <v>1447</v>
      </c>
      <c r="X110" s="271" t="s">
        <v>1447</v>
      </c>
      <c r="Y110" s="271" t="s">
        <v>1447</v>
      </c>
      <c r="Z110" s="271" t="s">
        <v>1447</v>
      </c>
    </row>
    <row r="111" spans="2:26" ht="12.75">
      <c r="B111" s="277" t="s">
        <v>3093</v>
      </c>
      <c r="E111" s="277" t="s">
        <v>1747</v>
      </c>
      <c r="P111" s="267"/>
      <c r="U111" s="271" t="s">
        <v>1447</v>
      </c>
      <c r="V111" s="271" t="s">
        <v>1447</v>
      </c>
      <c r="W111" s="271" t="s">
        <v>1447</v>
      </c>
      <c r="X111" s="271" t="s">
        <v>1447</v>
      </c>
      <c r="Y111" s="271" t="s">
        <v>1447</v>
      </c>
      <c r="Z111" s="271" t="s">
        <v>1447</v>
      </c>
    </row>
    <row r="112" spans="1:26" ht="25.5">
      <c r="A112" s="274"/>
      <c r="B112" s="273" t="s">
        <v>1749</v>
      </c>
      <c r="D112" s="274"/>
      <c r="E112" s="273" t="str">
        <f ca="1">OFFSET(G112,0,language-1)</f>
        <v>The combination of all technical and administrative actions, including supervision actions, intended to retain an item in, or restore it to, a state in which it can perform a required function.</v>
      </c>
      <c r="G112" s="265" t="s">
        <v>1748</v>
      </c>
      <c r="H112" s="265" t="s">
        <v>1749</v>
      </c>
      <c r="I112" s="265" t="s">
        <v>1750</v>
      </c>
      <c r="J112" s="265" t="s">
        <v>1751</v>
      </c>
      <c r="K112" s="265" t="s">
        <v>1752</v>
      </c>
      <c r="L112" s="265" t="s">
        <v>1753</v>
      </c>
      <c r="M112" s="265" t="s">
        <v>1754</v>
      </c>
      <c r="N112" s="276" t="s">
        <v>1755</v>
      </c>
      <c r="O112" s="266" t="s">
        <v>1756</v>
      </c>
      <c r="P112" s="267" t="s">
        <v>1749</v>
      </c>
      <c r="Q112" s="264" t="s">
        <v>1757</v>
      </c>
      <c r="U112" s="271" t="s">
        <v>1447</v>
      </c>
      <c r="V112" s="271" t="s">
        <v>1447</v>
      </c>
      <c r="W112" s="271" t="s">
        <v>1447</v>
      </c>
      <c r="X112" s="271" t="s">
        <v>1447</v>
      </c>
      <c r="Y112" s="271" t="s">
        <v>1447</v>
      </c>
      <c r="Z112" s="271" t="s">
        <v>1447</v>
      </c>
    </row>
    <row r="113" spans="1:26" ht="12.75">
      <c r="A113" s="274"/>
      <c r="B113" s="273"/>
      <c r="D113" s="274"/>
      <c r="E113" s="273"/>
      <c r="P113" s="267"/>
      <c r="U113" s="271" t="s">
        <v>1447</v>
      </c>
      <c r="V113" s="271" t="s">
        <v>1447</v>
      </c>
      <c r="W113" s="271" t="s">
        <v>1447</v>
      </c>
      <c r="X113" s="271" t="s">
        <v>1447</v>
      </c>
      <c r="Y113" s="271" t="s">
        <v>1447</v>
      </c>
      <c r="Z113" s="271" t="s">
        <v>1447</v>
      </c>
    </row>
    <row r="114" spans="1:26" ht="12.75">
      <c r="A114" s="274"/>
      <c r="D114" s="274"/>
      <c r="P114" s="267"/>
      <c r="U114" s="271" t="s">
        <v>1447</v>
      </c>
      <c r="V114" s="271" t="s">
        <v>1447</v>
      </c>
      <c r="W114" s="271" t="s">
        <v>1447</v>
      </c>
      <c r="X114" s="271" t="s">
        <v>1447</v>
      </c>
      <c r="Y114" s="271" t="s">
        <v>1447</v>
      </c>
      <c r="Z114" s="271" t="s">
        <v>1447</v>
      </c>
    </row>
    <row r="115" spans="1:16" ht="13.5" thickBot="1">
      <c r="A115" s="274"/>
      <c r="D115" s="274"/>
      <c r="P115" s="267"/>
    </row>
    <row r="116" spans="1:26" ht="13.5" thickTop="1">
      <c r="A116" s="274" t="s">
        <v>1758</v>
      </c>
      <c r="B116" s="270" t="s">
        <v>1760</v>
      </c>
      <c r="D116" s="274" t="s">
        <v>1758</v>
      </c>
      <c r="E116" s="270" t="str">
        <f ca="1">OFFSET(G116,0,language-1)</f>
        <v>Scheduled maintenance</v>
      </c>
      <c r="G116" s="265" t="s">
        <v>1759</v>
      </c>
      <c r="H116" s="265" t="s">
        <v>1760</v>
      </c>
      <c r="I116" s="265" t="s">
        <v>1761</v>
      </c>
      <c r="J116" s="265" t="s">
        <v>1762</v>
      </c>
      <c r="K116" s="265" t="s">
        <v>1763</v>
      </c>
      <c r="L116" s="265" t="s">
        <v>1764</v>
      </c>
      <c r="M116" s="265" t="s">
        <v>1765</v>
      </c>
      <c r="N116" s="276" t="s">
        <v>1766</v>
      </c>
      <c r="O116" s="266" t="s">
        <v>1767</v>
      </c>
      <c r="P116" s="267" t="s">
        <v>1760</v>
      </c>
      <c r="Q116" s="264" t="s">
        <v>1768</v>
      </c>
      <c r="U116" s="271" t="s">
        <v>1447</v>
      </c>
      <c r="V116" s="271" t="s">
        <v>1447</v>
      </c>
      <c r="W116" s="271" t="s">
        <v>1447</v>
      </c>
      <c r="X116" s="271" t="s">
        <v>1447</v>
      </c>
      <c r="Y116" s="271" t="s">
        <v>1447</v>
      </c>
      <c r="Z116" s="271" t="s">
        <v>1447</v>
      </c>
    </row>
    <row r="117" spans="2:26" ht="12.75">
      <c r="B117" s="272" t="s">
        <v>3094</v>
      </c>
      <c r="E117" s="272" t="s">
        <v>1769</v>
      </c>
      <c r="P117" s="267"/>
      <c r="U117" s="271" t="s">
        <v>1447</v>
      </c>
      <c r="V117" s="271" t="s">
        <v>1447</v>
      </c>
      <c r="W117" s="271" t="s">
        <v>1447</v>
      </c>
      <c r="X117" s="271" t="s">
        <v>1447</v>
      </c>
      <c r="Y117" s="271" t="s">
        <v>1447</v>
      </c>
      <c r="Z117" s="271" t="s">
        <v>1447</v>
      </c>
    </row>
    <row r="118" spans="1:26" ht="25.5">
      <c r="A118" s="274"/>
      <c r="B118" s="273" t="s">
        <v>1771</v>
      </c>
      <c r="D118" s="274"/>
      <c r="E118" s="273" t="str">
        <f ca="1">OFFSET(G118,0,language-1)</f>
        <v>The preventive maintenance carried out in accordance with an established time schedule or with established condition based rules.</v>
      </c>
      <c r="G118" s="265" t="s">
        <v>1770</v>
      </c>
      <c r="H118" s="265" t="s">
        <v>1771</v>
      </c>
      <c r="I118" s="265" t="s">
        <v>1772</v>
      </c>
      <c r="J118" s="265" t="s">
        <v>1773</v>
      </c>
      <c r="K118" s="265" t="s">
        <v>1774</v>
      </c>
      <c r="L118" s="265" t="s">
        <v>1775</v>
      </c>
      <c r="M118" s="265" t="s">
        <v>1776</v>
      </c>
      <c r="N118" s="276" t="s">
        <v>1777</v>
      </c>
      <c r="O118" s="266" t="s">
        <v>1778</v>
      </c>
      <c r="P118" s="267" t="s">
        <v>1771</v>
      </c>
      <c r="Q118" s="264" t="s">
        <v>1779</v>
      </c>
      <c r="U118" s="271" t="s">
        <v>1447</v>
      </c>
      <c r="V118" s="271" t="s">
        <v>1447</v>
      </c>
      <c r="W118" s="271" t="s">
        <v>1447</v>
      </c>
      <c r="X118" s="271" t="s">
        <v>1447</v>
      </c>
      <c r="Y118" s="271" t="s">
        <v>1447</v>
      </c>
      <c r="Z118" s="271" t="s">
        <v>1447</v>
      </c>
    </row>
    <row r="119" spans="1:26" ht="12.75">
      <c r="A119" s="274"/>
      <c r="B119" s="273" t="s">
        <v>1781</v>
      </c>
      <c r="D119" s="274"/>
      <c r="E119" s="273" t="str">
        <f aca="true" ca="1" t="shared" si="2" ref="E119:E128">OFFSET(G119,0,language-1)</f>
        <v>Time Based: </v>
      </c>
      <c r="G119" s="265" t="s">
        <v>1780</v>
      </c>
      <c r="H119" s="265" t="s">
        <v>1781</v>
      </c>
      <c r="I119" s="265" t="s">
        <v>1782</v>
      </c>
      <c r="J119" s="265" t="s">
        <v>1783</v>
      </c>
      <c r="K119" s="265" t="s">
        <v>1784</v>
      </c>
      <c r="L119" s="265" t="s">
        <v>1785</v>
      </c>
      <c r="M119" s="265" t="s">
        <v>1786</v>
      </c>
      <c r="N119" s="276" t="s">
        <v>1787</v>
      </c>
      <c r="O119" s="266" t="s">
        <v>1788</v>
      </c>
      <c r="P119" s="267" t="s">
        <v>1781</v>
      </c>
      <c r="Q119" s="264" t="s">
        <v>1789</v>
      </c>
      <c r="U119" s="271" t="s">
        <v>1447</v>
      </c>
      <c r="V119" s="271" t="s">
        <v>1447</v>
      </c>
      <c r="W119" s="271" t="s">
        <v>1447</v>
      </c>
      <c r="X119" s="271" t="s">
        <v>1447</v>
      </c>
      <c r="Y119" s="271" t="s">
        <v>1447</v>
      </c>
      <c r="Z119" s="271" t="s">
        <v>1447</v>
      </c>
    </row>
    <row r="120" spans="1:26" ht="25.5">
      <c r="A120" s="274"/>
      <c r="B120" s="273" t="s">
        <v>1791</v>
      </c>
      <c r="D120" s="274"/>
      <c r="E120" s="273" t="str">
        <f ca="1" t="shared" si="2"/>
        <v>Scheduled maintenance including overhaul that is performed on defined period of time or number of operations has elapsed.</v>
      </c>
      <c r="G120" s="265" t="s">
        <v>1790</v>
      </c>
      <c r="H120" s="265" t="s">
        <v>1791</v>
      </c>
      <c r="I120" s="265" t="s">
        <v>1792</v>
      </c>
      <c r="J120" s="265" t="s">
        <v>1793</v>
      </c>
      <c r="K120" s="265" t="s">
        <v>1794</v>
      </c>
      <c r="L120" s="265" t="s">
        <v>1795</v>
      </c>
      <c r="M120" s="265" t="s">
        <v>1796</v>
      </c>
      <c r="N120" s="276" t="s">
        <v>1797</v>
      </c>
      <c r="O120" s="266" t="s">
        <v>1798</v>
      </c>
      <c r="P120" s="267" t="s">
        <v>1791</v>
      </c>
      <c r="Q120" s="264" t="s">
        <v>1799</v>
      </c>
      <c r="U120" s="271" t="s">
        <v>1447</v>
      </c>
      <c r="V120" s="271" t="s">
        <v>1447</v>
      </c>
      <c r="W120" s="271" t="s">
        <v>1447</v>
      </c>
      <c r="X120" s="271" t="s">
        <v>1447</v>
      </c>
      <c r="Y120" s="271" t="s">
        <v>1447</v>
      </c>
      <c r="Z120" s="271" t="s">
        <v>1447</v>
      </c>
    </row>
    <row r="121" spans="1:26" ht="12.75">
      <c r="A121" s="274"/>
      <c r="B121" s="273" t="s">
        <v>1801</v>
      </c>
      <c r="D121" s="274"/>
      <c r="E121" s="273" t="str">
        <f ca="1" t="shared" si="2"/>
        <v>Condition Based:</v>
      </c>
      <c r="G121" s="265" t="s">
        <v>1800</v>
      </c>
      <c r="H121" s="265" t="s">
        <v>1801</v>
      </c>
      <c r="I121" s="265" t="s">
        <v>1802</v>
      </c>
      <c r="J121" s="265" t="s">
        <v>1803</v>
      </c>
      <c r="K121" s="265" t="s">
        <v>1804</v>
      </c>
      <c r="L121" s="265" t="s">
        <v>1805</v>
      </c>
      <c r="M121" s="265" t="s">
        <v>1806</v>
      </c>
      <c r="N121" s="276" t="s">
        <v>1807</v>
      </c>
      <c r="O121" s="266" t="s">
        <v>1808</v>
      </c>
      <c r="P121" s="267" t="s">
        <v>1801</v>
      </c>
      <c r="Q121" s="264" t="s">
        <v>1809</v>
      </c>
      <c r="U121" s="271" t="s">
        <v>1447</v>
      </c>
      <c r="V121" s="271" t="s">
        <v>1447</v>
      </c>
      <c r="W121" s="271" t="s">
        <v>1447</v>
      </c>
      <c r="X121" s="271" t="s">
        <v>1447</v>
      </c>
      <c r="Y121" s="271" t="s">
        <v>1447</v>
      </c>
      <c r="Z121" s="271" t="s">
        <v>1447</v>
      </c>
    </row>
    <row r="122" spans="1:26" ht="38.25">
      <c r="A122" s="274"/>
      <c r="B122" s="273" t="s">
        <v>1811</v>
      </c>
      <c r="D122" s="274"/>
      <c r="E122" s="273" t="str">
        <f ca="1" t="shared" si="2"/>
        <v>Maintenance that measures/assesses service conditions from monitoring or diagnostic data.  When the condition has changed or exceeded a limit, a condition directed task is then implemented and the item is returned to an acceptable operating condition.</v>
      </c>
      <c r="G122" s="265" t="s">
        <v>1810</v>
      </c>
      <c r="H122" s="265" t="s">
        <v>1811</v>
      </c>
      <c r="I122" s="265" t="s">
        <v>1812</v>
      </c>
      <c r="J122" s="265" t="s">
        <v>1813</v>
      </c>
      <c r="K122" s="265" t="s">
        <v>1814</v>
      </c>
      <c r="L122" s="265" t="s">
        <v>1815</v>
      </c>
      <c r="M122" s="265" t="s">
        <v>1816</v>
      </c>
      <c r="N122" s="276" t="s">
        <v>1817</v>
      </c>
      <c r="O122" s="266" t="s">
        <v>1818</v>
      </c>
      <c r="P122" s="267" t="s">
        <v>1811</v>
      </c>
      <c r="Q122" s="264" t="s">
        <v>1819</v>
      </c>
      <c r="U122" s="271" t="s">
        <v>1447</v>
      </c>
      <c r="V122" s="271" t="s">
        <v>1447</v>
      </c>
      <c r="W122" s="271" t="s">
        <v>1447</v>
      </c>
      <c r="X122" s="271" t="s">
        <v>1447</v>
      </c>
      <c r="Y122" s="271" t="s">
        <v>1447</v>
      </c>
      <c r="Z122" s="271" t="s">
        <v>1447</v>
      </c>
    </row>
    <row r="123" spans="1:26" ht="12.75">
      <c r="A123" s="274"/>
      <c r="B123" s="273" t="s">
        <v>1821</v>
      </c>
      <c r="D123" s="274"/>
      <c r="E123" s="273" t="str">
        <f ca="1" t="shared" si="2"/>
        <v>Run-to-Failure: </v>
      </c>
      <c r="G123" s="265" t="s">
        <v>1820</v>
      </c>
      <c r="H123" s="265" t="s">
        <v>1821</v>
      </c>
      <c r="I123" s="265" t="s">
        <v>1822</v>
      </c>
      <c r="J123" s="265" t="s">
        <v>1823</v>
      </c>
      <c r="K123" s="265" t="s">
        <v>1824</v>
      </c>
      <c r="L123" s="265" t="s">
        <v>1825</v>
      </c>
      <c r="M123" s="265" t="s">
        <v>1826</v>
      </c>
      <c r="N123" s="276" t="s">
        <v>1827</v>
      </c>
      <c r="O123" s="266" t="s">
        <v>1828</v>
      </c>
      <c r="P123" s="267" t="s">
        <v>1821</v>
      </c>
      <c r="Q123" s="264" t="s">
        <v>1829</v>
      </c>
      <c r="U123" s="271" t="s">
        <v>1447</v>
      </c>
      <c r="V123" s="271" t="s">
        <v>1447</v>
      </c>
      <c r="W123" s="271" t="s">
        <v>1447</v>
      </c>
      <c r="X123" s="271" t="s">
        <v>1447</v>
      </c>
      <c r="Y123" s="271" t="s">
        <v>1447</v>
      </c>
      <c r="Z123" s="271" t="s">
        <v>1447</v>
      </c>
    </row>
    <row r="124" spans="1:26" ht="25.5">
      <c r="A124" s="274"/>
      <c r="B124" s="273" t="s">
        <v>1831</v>
      </c>
      <c r="D124" s="274"/>
      <c r="E124" s="273" t="str">
        <f ca="1" t="shared" si="2"/>
        <v>Item is allowed to fail and at the time of failure, appropriate corrective actions are taken to return the item to an acceptable operating condition.</v>
      </c>
      <c r="G124" s="265" t="s">
        <v>1830</v>
      </c>
      <c r="H124" s="265" t="s">
        <v>1831</v>
      </c>
      <c r="I124" s="265" t="s">
        <v>1832</v>
      </c>
      <c r="J124" s="265" t="s">
        <v>1833</v>
      </c>
      <c r="K124" s="265" t="s">
        <v>1834</v>
      </c>
      <c r="L124" s="265" t="s">
        <v>1835</v>
      </c>
      <c r="M124" s="265" t="s">
        <v>1836</v>
      </c>
      <c r="N124" s="276" t="s">
        <v>1837</v>
      </c>
      <c r="O124" s="266" t="s">
        <v>1838</v>
      </c>
      <c r="P124" s="267" t="s">
        <v>1831</v>
      </c>
      <c r="Q124" s="264" t="s">
        <v>1839</v>
      </c>
      <c r="U124" s="271" t="s">
        <v>1447</v>
      </c>
      <c r="V124" s="271" t="s">
        <v>1447</v>
      </c>
      <c r="W124" s="271" t="s">
        <v>1447</v>
      </c>
      <c r="X124" s="271" t="s">
        <v>1447</v>
      </c>
      <c r="Y124" s="271" t="s">
        <v>1447</v>
      </c>
      <c r="Z124" s="271" t="s">
        <v>1447</v>
      </c>
    </row>
    <row r="125" spans="1:26" ht="12.75">
      <c r="A125" s="274"/>
      <c r="B125" s="273" t="s">
        <v>1841</v>
      </c>
      <c r="D125" s="274"/>
      <c r="E125" s="273" t="str">
        <f ca="1" t="shared" si="2"/>
        <v>Combination (RCM): </v>
      </c>
      <c r="G125" s="265" t="s">
        <v>1840</v>
      </c>
      <c r="H125" s="265" t="s">
        <v>1841</v>
      </c>
      <c r="I125" s="265" t="s">
        <v>1842</v>
      </c>
      <c r="J125" s="265" t="s">
        <v>1843</v>
      </c>
      <c r="K125" s="265" t="s">
        <v>1844</v>
      </c>
      <c r="L125" s="265" t="s">
        <v>1845</v>
      </c>
      <c r="M125" s="265" t="s">
        <v>1846</v>
      </c>
      <c r="N125" s="276" t="s">
        <v>1847</v>
      </c>
      <c r="O125" s="266" t="s">
        <v>1848</v>
      </c>
      <c r="P125" s="267" t="s">
        <v>1841</v>
      </c>
      <c r="Q125" s="264" t="s">
        <v>1849</v>
      </c>
      <c r="U125" s="271" t="s">
        <v>1447</v>
      </c>
      <c r="V125" s="271" t="s">
        <v>1447</v>
      </c>
      <c r="W125" s="271" t="s">
        <v>1447</v>
      </c>
      <c r="X125" s="271" t="s">
        <v>1447</v>
      </c>
      <c r="Y125" s="271" t="s">
        <v>1447</v>
      </c>
      <c r="Z125" s="271" t="s">
        <v>1447</v>
      </c>
    </row>
    <row r="126" spans="1:26" ht="25.5">
      <c r="A126" s="274"/>
      <c r="B126" s="273" t="s">
        <v>1851</v>
      </c>
      <c r="D126" s="274"/>
      <c r="E126" s="273" t="str">
        <f ca="1" t="shared" si="2"/>
        <v>A combination of the above tasks that take into to account the affects of failure and the effectiveness of prevention.</v>
      </c>
      <c r="G126" s="265" t="s">
        <v>1850</v>
      </c>
      <c r="H126" s="265" t="s">
        <v>1851</v>
      </c>
      <c r="I126" s="265" t="s">
        <v>1852</v>
      </c>
      <c r="J126" s="265" t="s">
        <v>1853</v>
      </c>
      <c r="K126" s="265" t="s">
        <v>1854</v>
      </c>
      <c r="L126" s="265" t="s">
        <v>1855</v>
      </c>
      <c r="M126" s="265" t="s">
        <v>1856</v>
      </c>
      <c r="N126" s="276" t="s">
        <v>1857</v>
      </c>
      <c r="O126" s="266" t="s">
        <v>1858</v>
      </c>
      <c r="P126" s="267" t="s">
        <v>1851</v>
      </c>
      <c r="Q126" s="264" t="s">
        <v>1859</v>
      </c>
      <c r="U126" s="271" t="s">
        <v>1447</v>
      </c>
      <c r="V126" s="271" t="s">
        <v>1447</v>
      </c>
      <c r="W126" s="271" t="s">
        <v>1447</v>
      </c>
      <c r="X126" s="271" t="s">
        <v>1447</v>
      </c>
      <c r="Y126" s="271" t="s">
        <v>1447</v>
      </c>
      <c r="Z126" s="271" t="s">
        <v>1447</v>
      </c>
    </row>
    <row r="127" spans="1:26" ht="12.75">
      <c r="A127" s="274"/>
      <c r="B127" s="273" t="s">
        <v>1860</v>
      </c>
      <c r="D127" s="274"/>
      <c r="E127" s="273" t="str">
        <f ca="1" t="shared" si="2"/>
        <v>Other: </v>
      </c>
      <c r="G127" s="265" t="s">
        <v>299</v>
      </c>
      <c r="H127" s="265" t="s">
        <v>1860</v>
      </c>
      <c r="I127" s="265" t="s">
        <v>337</v>
      </c>
      <c r="J127" s="265" t="s">
        <v>1861</v>
      </c>
      <c r="K127" s="265" t="s">
        <v>1862</v>
      </c>
      <c r="L127" s="265" t="s">
        <v>1863</v>
      </c>
      <c r="M127" s="265" t="s">
        <v>1864</v>
      </c>
      <c r="N127" s="276" t="s">
        <v>554</v>
      </c>
      <c r="O127" s="266" t="s">
        <v>1865</v>
      </c>
      <c r="P127" s="267" t="s">
        <v>1860</v>
      </c>
      <c r="Q127" s="264" t="s">
        <v>45</v>
      </c>
      <c r="U127" s="271" t="s">
        <v>1447</v>
      </c>
      <c r="V127" s="271" t="s">
        <v>1447</v>
      </c>
      <c r="W127" s="271" t="s">
        <v>1447</v>
      </c>
      <c r="X127" s="271" t="s">
        <v>1447</v>
      </c>
      <c r="Y127" s="271" t="s">
        <v>1447</v>
      </c>
      <c r="Z127" s="271" t="s">
        <v>1447</v>
      </c>
    </row>
    <row r="128" spans="1:26" ht="12.75">
      <c r="A128" s="274"/>
      <c r="B128" s="273" t="s">
        <v>1867</v>
      </c>
      <c r="D128" s="274"/>
      <c r="E128" s="273" t="str">
        <f ca="1" t="shared" si="2"/>
        <v>Maintenance philosophy not described by any of the above.</v>
      </c>
      <c r="G128" s="265" t="s">
        <v>1866</v>
      </c>
      <c r="H128" s="265" t="s">
        <v>1867</v>
      </c>
      <c r="I128" s="265" t="s">
        <v>1868</v>
      </c>
      <c r="J128" s="265" t="s">
        <v>1869</v>
      </c>
      <c r="K128" s="265" t="s">
        <v>1870</v>
      </c>
      <c r="L128" s="265" t="s">
        <v>1871</v>
      </c>
      <c r="M128" s="265" t="s">
        <v>1872</v>
      </c>
      <c r="N128" s="276" t="s">
        <v>1873</v>
      </c>
      <c r="O128" s="266" t="s">
        <v>1874</v>
      </c>
      <c r="P128" s="267" t="s">
        <v>1867</v>
      </c>
      <c r="Q128" s="264" t="s">
        <v>1875</v>
      </c>
      <c r="U128" s="271" t="s">
        <v>1447</v>
      </c>
      <c r="V128" s="271" t="s">
        <v>1447</v>
      </c>
      <c r="W128" s="271" t="s">
        <v>1447</v>
      </c>
      <c r="X128" s="271" t="s">
        <v>1447</v>
      </c>
      <c r="Y128" s="271" t="s">
        <v>1447</v>
      </c>
      <c r="Z128" s="271" t="s">
        <v>1447</v>
      </c>
    </row>
    <row r="129" spans="1:26" ht="12.75">
      <c r="A129" s="274"/>
      <c r="D129" s="274"/>
      <c r="P129" s="267"/>
      <c r="U129" s="271" t="s">
        <v>1447</v>
      </c>
      <c r="V129" s="271" t="s">
        <v>1447</v>
      </c>
      <c r="W129" s="271" t="s">
        <v>1447</v>
      </c>
      <c r="X129" s="271" t="s">
        <v>1447</v>
      </c>
      <c r="Y129" s="271" t="s">
        <v>1447</v>
      </c>
      <c r="Z129" s="271" t="s">
        <v>1447</v>
      </c>
    </row>
    <row r="130" spans="1:16" ht="13.5" thickBot="1">
      <c r="A130" s="274"/>
      <c r="B130" s="281"/>
      <c r="D130" s="274"/>
      <c r="E130" s="281"/>
      <c r="P130" s="267"/>
    </row>
    <row r="131" spans="1:26" ht="13.5" thickTop="1">
      <c r="A131" s="282" t="s">
        <v>1876</v>
      </c>
      <c r="B131" s="270" t="s">
        <v>1878</v>
      </c>
      <c r="D131" s="282" t="s">
        <v>1876</v>
      </c>
      <c r="E131" s="270" t="str">
        <f ca="1">OFFSET(G131,0,language-1)</f>
        <v>Corrective maintenance</v>
      </c>
      <c r="G131" s="265" t="s">
        <v>1877</v>
      </c>
      <c r="H131" s="265" t="s">
        <v>1878</v>
      </c>
      <c r="I131" s="265" t="s">
        <v>1879</v>
      </c>
      <c r="J131" s="265" t="s">
        <v>1880</v>
      </c>
      <c r="K131" s="265" t="s">
        <v>1881</v>
      </c>
      <c r="L131" s="265" t="s">
        <v>1882</v>
      </c>
      <c r="M131" s="265" t="s">
        <v>1883</v>
      </c>
      <c r="N131" s="276" t="s">
        <v>1884</v>
      </c>
      <c r="O131" s="266" t="s">
        <v>1885</v>
      </c>
      <c r="P131" s="267" t="s">
        <v>1878</v>
      </c>
      <c r="Q131" s="264" t="s">
        <v>1886</v>
      </c>
      <c r="U131" s="271" t="s">
        <v>1447</v>
      </c>
      <c r="V131" s="271" t="s">
        <v>1447</v>
      </c>
      <c r="W131" s="271" t="s">
        <v>1447</v>
      </c>
      <c r="X131" s="271" t="s">
        <v>1447</v>
      </c>
      <c r="Y131" s="271" t="s">
        <v>1447</v>
      </c>
      <c r="Z131" s="271" t="s">
        <v>1447</v>
      </c>
    </row>
    <row r="132" spans="1:26" ht="38.25">
      <c r="A132" s="282"/>
      <c r="B132" s="273" t="s">
        <v>1888</v>
      </c>
      <c r="D132" s="282"/>
      <c r="E132" s="273" t="str">
        <f ca="1">OFFSET(G132,0,language-1)</f>
        <v>Additional work found necessary to do arising from equipment defects or failures found on other similar equipment or recommended by the manufacturer or repair of the major or minor failure or defect of the equipment itself .</v>
      </c>
      <c r="G132" s="265" t="s">
        <v>1887</v>
      </c>
      <c r="H132" s="265" t="s">
        <v>1888</v>
      </c>
      <c r="I132" s="265" t="s">
        <v>1889</v>
      </c>
      <c r="J132" s="265" t="s">
        <v>1890</v>
      </c>
      <c r="K132" s="265" t="s">
        <v>1891</v>
      </c>
      <c r="L132" s="265" t="s">
        <v>1892</v>
      </c>
      <c r="M132" s="265" t="s">
        <v>1893</v>
      </c>
      <c r="N132" s="276" t="s">
        <v>1894</v>
      </c>
      <c r="O132" s="266" t="s">
        <v>1895</v>
      </c>
      <c r="P132" s="267" t="s">
        <v>1888</v>
      </c>
      <c r="Q132" s="264" t="s">
        <v>1896</v>
      </c>
      <c r="U132" s="271" t="s">
        <v>1447</v>
      </c>
      <c r="V132" s="271" t="s">
        <v>1447</v>
      </c>
      <c r="W132" s="271" t="s">
        <v>1447</v>
      </c>
      <c r="X132" s="271" t="s">
        <v>1447</v>
      </c>
      <c r="Y132" s="271" t="s">
        <v>1447</v>
      </c>
      <c r="Z132" s="271" t="s">
        <v>1447</v>
      </c>
    </row>
    <row r="133" spans="1:26" ht="38.25">
      <c r="A133" s="282"/>
      <c r="B133" s="273" t="s">
        <v>1898</v>
      </c>
      <c r="D133" s="282"/>
      <c r="E133" s="273" t="str">
        <f ca="1">OFFSET(G133,0,language-1)</f>
        <v>Note: Observations resulting from maintenance (wherein some disassembly has been done to determine actual condition that an external inspection could not reveal) can lead to the decision to carry out other types of maintenance (including an overhaul).</v>
      </c>
      <c r="G133" s="265" t="s">
        <v>1897</v>
      </c>
      <c r="H133" s="265" t="s">
        <v>1898</v>
      </c>
      <c r="I133" s="265" t="s">
        <v>1899</v>
      </c>
      <c r="J133" s="265" t="s">
        <v>1900</v>
      </c>
      <c r="K133" s="265" t="s">
        <v>1901</v>
      </c>
      <c r="L133" s="265" t="s">
        <v>1902</v>
      </c>
      <c r="M133" s="265" t="s">
        <v>1903</v>
      </c>
      <c r="N133" s="276" t="s">
        <v>1904</v>
      </c>
      <c r="O133" s="266" t="s">
        <v>1905</v>
      </c>
      <c r="P133" s="267" t="s">
        <v>1898</v>
      </c>
      <c r="Q133" s="264" t="s">
        <v>1906</v>
      </c>
      <c r="U133" s="271" t="s">
        <v>1447</v>
      </c>
      <c r="V133" s="271" t="s">
        <v>1447</v>
      </c>
      <c r="W133" s="271" t="s">
        <v>1447</v>
      </c>
      <c r="X133" s="271" t="s">
        <v>1447</v>
      </c>
      <c r="Y133" s="271" t="s">
        <v>1447</v>
      </c>
      <c r="Z133" s="271" t="s">
        <v>1447</v>
      </c>
    </row>
    <row r="134" spans="1:26" ht="12.75">
      <c r="A134" s="274"/>
      <c r="D134" s="274"/>
      <c r="P134" s="267"/>
      <c r="U134" s="271" t="s">
        <v>1447</v>
      </c>
      <c r="V134" s="271" t="s">
        <v>1447</v>
      </c>
      <c r="W134" s="271" t="s">
        <v>1447</v>
      </c>
      <c r="X134" s="271" t="s">
        <v>1447</v>
      </c>
      <c r="Y134" s="271" t="s">
        <v>1447</v>
      </c>
      <c r="Z134" s="271" t="s">
        <v>1447</v>
      </c>
    </row>
    <row r="135" spans="1:16" ht="13.5" thickBot="1">
      <c r="A135" s="274"/>
      <c r="B135" s="281"/>
      <c r="D135" s="274"/>
      <c r="E135" s="281"/>
      <c r="P135" s="267"/>
    </row>
    <row r="136" spans="1:26" ht="13.5" thickTop="1">
      <c r="A136" s="274" t="s">
        <v>1907</v>
      </c>
      <c r="B136" s="270" t="s">
        <v>1909</v>
      </c>
      <c r="D136" s="274" t="s">
        <v>1907</v>
      </c>
      <c r="E136" s="270" t="str">
        <f ca="1">OFFSET(G136,0,language-1)</f>
        <v>Inspection</v>
      </c>
      <c r="G136" s="265" t="s">
        <v>1908</v>
      </c>
      <c r="H136" s="265" t="s">
        <v>1909</v>
      </c>
      <c r="I136" s="265" t="s">
        <v>1909</v>
      </c>
      <c r="J136" s="265" t="s">
        <v>1910</v>
      </c>
      <c r="K136" s="265" t="s">
        <v>1911</v>
      </c>
      <c r="L136" s="265" t="s">
        <v>1912</v>
      </c>
      <c r="M136" s="265" t="s">
        <v>1913</v>
      </c>
      <c r="N136" s="276" t="s">
        <v>1914</v>
      </c>
      <c r="O136" s="266" t="s">
        <v>1915</v>
      </c>
      <c r="P136" s="267" t="s">
        <v>1909</v>
      </c>
      <c r="Q136" s="264" t="s">
        <v>1916</v>
      </c>
      <c r="U136" s="271" t="s">
        <v>1447</v>
      </c>
      <c r="V136" s="271" t="s">
        <v>1447</v>
      </c>
      <c r="W136" s="271" t="s">
        <v>1447</v>
      </c>
      <c r="X136" s="271" t="s">
        <v>1447</v>
      </c>
      <c r="Y136" s="271" t="s">
        <v>1447</v>
      </c>
      <c r="Z136" s="271" t="s">
        <v>1447</v>
      </c>
    </row>
    <row r="137" spans="2:26" ht="12.75">
      <c r="B137" s="272" t="s">
        <v>3092</v>
      </c>
      <c r="E137" s="272" t="s">
        <v>1680</v>
      </c>
      <c r="P137" s="267"/>
      <c r="U137" s="271" t="s">
        <v>1447</v>
      </c>
      <c r="V137" s="271" t="s">
        <v>1447</v>
      </c>
      <c r="W137" s="271" t="s">
        <v>1447</v>
      </c>
      <c r="X137" s="271" t="s">
        <v>1447</v>
      </c>
      <c r="Y137" s="271" t="s">
        <v>1447</v>
      </c>
      <c r="Z137" s="271" t="s">
        <v>1447</v>
      </c>
    </row>
    <row r="138" spans="1:26" ht="25.5">
      <c r="A138" s="274"/>
      <c r="B138" s="273" t="s">
        <v>1918</v>
      </c>
      <c r="D138" s="274"/>
      <c r="E138" s="273" t="str">
        <f ca="1">OFFSET(G138,0,language-1)</f>
        <v>Periodic visual investigation of the principal features of the switchgear and control gear in service without dismantling. </v>
      </c>
      <c r="G138" s="265" t="s">
        <v>1917</v>
      </c>
      <c r="H138" s="265" t="s">
        <v>1918</v>
      </c>
      <c r="I138" s="265" t="s">
        <v>1919</v>
      </c>
      <c r="J138" s="265" t="s">
        <v>1920</v>
      </c>
      <c r="K138" s="265" t="s">
        <v>1921</v>
      </c>
      <c r="L138" s="265" t="s">
        <v>1922</v>
      </c>
      <c r="M138" s="265" t="s">
        <v>1923</v>
      </c>
      <c r="N138" s="276" t="s">
        <v>1924</v>
      </c>
      <c r="O138" s="266" t="s">
        <v>1925</v>
      </c>
      <c r="P138" s="267" t="s">
        <v>1918</v>
      </c>
      <c r="Q138" s="264" t="s">
        <v>1926</v>
      </c>
      <c r="U138" s="271" t="s">
        <v>1447</v>
      </c>
      <c r="V138" s="271" t="s">
        <v>1447</v>
      </c>
      <c r="W138" s="271" t="s">
        <v>1447</v>
      </c>
      <c r="X138" s="271" t="s">
        <v>1447</v>
      </c>
      <c r="Y138" s="271" t="s">
        <v>1447</v>
      </c>
      <c r="Z138" s="271" t="s">
        <v>1447</v>
      </c>
    </row>
    <row r="139" spans="1:26" ht="38.25">
      <c r="A139" s="274"/>
      <c r="B139" s="273" t="s">
        <v>1928</v>
      </c>
      <c r="D139" s="274"/>
      <c r="E139" s="273" t="str">
        <f ca="1">OFFSET(G139,0,language-1)</f>
        <v>This investigation is generally directed toward pressures and/or levels of fluids, tightness, position of relays, pollution of insulating parts, but actions such as lubricating, cleaning, washing, etc. which can be carried out with the switchgear and control gear in service are also included.</v>
      </c>
      <c r="G139" s="265" t="s">
        <v>1927</v>
      </c>
      <c r="H139" s="265" t="s">
        <v>1928</v>
      </c>
      <c r="I139" s="265" t="s">
        <v>1929</v>
      </c>
      <c r="J139" s="265" t="s">
        <v>1930</v>
      </c>
      <c r="K139" s="265" t="s">
        <v>1931</v>
      </c>
      <c r="L139" s="265" t="s">
        <v>1932</v>
      </c>
      <c r="M139" s="265" t="s">
        <v>1933</v>
      </c>
      <c r="N139" s="276" t="s">
        <v>1934</v>
      </c>
      <c r="O139" s="266" t="s">
        <v>1935</v>
      </c>
      <c r="P139" s="267" t="s">
        <v>1928</v>
      </c>
      <c r="Q139" s="264" t="s">
        <v>1936</v>
      </c>
      <c r="U139" s="271" t="s">
        <v>1447</v>
      </c>
      <c r="V139" s="271" t="s">
        <v>1447</v>
      </c>
      <c r="W139" s="271" t="s">
        <v>1447</v>
      </c>
      <c r="X139" s="271" t="s">
        <v>1447</v>
      </c>
      <c r="Y139" s="271" t="s">
        <v>1447</v>
      </c>
      <c r="Z139" s="271" t="s">
        <v>1447</v>
      </c>
    </row>
    <row r="140" spans="1:26" ht="25.5">
      <c r="A140" s="274"/>
      <c r="B140" s="273" t="s">
        <v>1938</v>
      </c>
      <c r="D140" s="274"/>
      <c r="E140" s="273" t="str">
        <f ca="1">OFFSET(G140,0,language-1)</f>
        <v>Note: Observations resulting from inspection can lead to the decision to carry out other types of maintenance (up to an overhaul).</v>
      </c>
      <c r="G140" s="265" t="s">
        <v>1937</v>
      </c>
      <c r="H140" s="265" t="s">
        <v>1938</v>
      </c>
      <c r="I140" s="265" t="s">
        <v>1939</v>
      </c>
      <c r="J140" s="265" t="s">
        <v>1940</v>
      </c>
      <c r="K140" s="265" t="s">
        <v>1941</v>
      </c>
      <c r="L140" s="265" t="s">
        <v>1942</v>
      </c>
      <c r="M140" s="265" t="s">
        <v>1943</v>
      </c>
      <c r="N140" s="276" t="s">
        <v>1944</v>
      </c>
      <c r="O140" s="266" t="s">
        <v>1945</v>
      </c>
      <c r="P140" s="267" t="s">
        <v>1938</v>
      </c>
      <c r="Q140" s="264" t="s">
        <v>1946</v>
      </c>
      <c r="U140" s="271" t="s">
        <v>1447</v>
      </c>
      <c r="V140" s="271" t="s">
        <v>1447</v>
      </c>
      <c r="W140" s="271" t="s">
        <v>1447</v>
      </c>
      <c r="X140" s="271" t="s">
        <v>1447</v>
      </c>
      <c r="Y140" s="271" t="s">
        <v>1447</v>
      </c>
      <c r="Z140" s="271" t="s">
        <v>1447</v>
      </c>
    </row>
    <row r="141" spans="1:26" ht="12.75">
      <c r="A141" s="274"/>
      <c r="D141" s="274"/>
      <c r="P141" s="267"/>
      <c r="U141" s="271" t="s">
        <v>1447</v>
      </c>
      <c r="V141" s="271" t="s">
        <v>1447</v>
      </c>
      <c r="W141" s="271" t="s">
        <v>1447</v>
      </c>
      <c r="X141" s="271" t="s">
        <v>1447</v>
      </c>
      <c r="Y141" s="271" t="s">
        <v>1447</v>
      </c>
      <c r="Z141" s="271" t="s">
        <v>1447</v>
      </c>
    </row>
    <row r="142" spans="1:16" ht="13.5" thickBot="1">
      <c r="A142" s="274"/>
      <c r="B142" s="281"/>
      <c r="D142" s="274"/>
      <c r="E142" s="281"/>
      <c r="P142" s="267"/>
    </row>
    <row r="143" spans="1:26" ht="13.5" thickTop="1">
      <c r="A143" s="274" t="s">
        <v>1947</v>
      </c>
      <c r="B143" s="270" t="s">
        <v>1949</v>
      </c>
      <c r="D143" s="274" t="s">
        <v>1947</v>
      </c>
      <c r="E143" s="270" t="str">
        <f ca="1">OFFSET(G143,0,language-1)</f>
        <v>Diagnostic</v>
      </c>
      <c r="G143" s="265" t="s">
        <v>1948</v>
      </c>
      <c r="H143" s="265" t="s">
        <v>1949</v>
      </c>
      <c r="I143" s="265" t="s">
        <v>1950</v>
      </c>
      <c r="J143" s="265" t="s">
        <v>1951</v>
      </c>
      <c r="K143" s="265" t="s">
        <v>1952</v>
      </c>
      <c r="L143" s="265" t="s">
        <v>1953</v>
      </c>
      <c r="M143" s="265" t="s">
        <v>1954</v>
      </c>
      <c r="N143" s="276" t="s">
        <v>1955</v>
      </c>
      <c r="O143" s="266" t="s">
        <v>1956</v>
      </c>
      <c r="P143" s="267" t="s">
        <v>1949</v>
      </c>
      <c r="Q143" s="264" t="s">
        <v>1957</v>
      </c>
      <c r="U143" s="271" t="s">
        <v>1447</v>
      </c>
      <c r="V143" s="271" t="s">
        <v>1447</v>
      </c>
      <c r="W143" s="271" t="s">
        <v>1447</v>
      </c>
      <c r="X143" s="271" t="s">
        <v>1447</v>
      </c>
      <c r="Y143" s="271" t="s">
        <v>1447</v>
      </c>
      <c r="Z143" s="271" t="s">
        <v>1447</v>
      </c>
    </row>
    <row r="144" spans="2:26" ht="12.75">
      <c r="B144" s="272" t="s">
        <v>3092</v>
      </c>
      <c r="E144" s="272" t="s">
        <v>1680</v>
      </c>
      <c r="P144" s="267"/>
      <c r="U144" s="271" t="s">
        <v>1447</v>
      </c>
      <c r="V144" s="271" t="s">
        <v>1447</v>
      </c>
      <c r="W144" s="271" t="s">
        <v>1447</v>
      </c>
      <c r="X144" s="271" t="s">
        <v>1447</v>
      </c>
      <c r="Y144" s="271" t="s">
        <v>1447</v>
      </c>
      <c r="Z144" s="271" t="s">
        <v>1447</v>
      </c>
    </row>
    <row r="145" spans="1:26" ht="25.5">
      <c r="A145" s="274"/>
      <c r="B145" s="273" t="s">
        <v>1959</v>
      </c>
      <c r="D145" s="274"/>
      <c r="E145" s="273" t="str">
        <f ca="1">OFFSET(G145,0,language-1)</f>
        <v>Investigative tests of the characteristic parameters of switchgear and control gear to verify that it performs its functions, by measuring one or more of these parameters.</v>
      </c>
      <c r="G145" s="265" t="s">
        <v>1958</v>
      </c>
      <c r="H145" s="265" t="s">
        <v>1959</v>
      </c>
      <c r="I145" s="265" t="s">
        <v>1960</v>
      </c>
      <c r="J145" s="265" t="s">
        <v>1961</v>
      </c>
      <c r="K145" s="265" t="s">
        <v>1962</v>
      </c>
      <c r="L145" s="265" t="s">
        <v>1963</v>
      </c>
      <c r="M145" s="265" t="s">
        <v>1964</v>
      </c>
      <c r="N145" s="276" t="s">
        <v>1965</v>
      </c>
      <c r="O145" s="266" t="s">
        <v>1966</v>
      </c>
      <c r="P145" s="267" t="s">
        <v>1959</v>
      </c>
      <c r="Q145" s="264" t="s">
        <v>1967</v>
      </c>
      <c r="U145" s="271" t="s">
        <v>1447</v>
      </c>
      <c r="V145" s="271" t="s">
        <v>1447</v>
      </c>
      <c r="W145" s="271" t="s">
        <v>1447</v>
      </c>
      <c r="X145" s="271" t="s">
        <v>1447</v>
      </c>
      <c r="Y145" s="271" t="s">
        <v>1447</v>
      </c>
      <c r="Z145" s="271" t="s">
        <v>1447</v>
      </c>
    </row>
    <row r="146" spans="1:26" ht="12.75">
      <c r="A146" s="274"/>
      <c r="B146" s="273" t="s">
        <v>1969</v>
      </c>
      <c r="D146" s="274"/>
      <c r="E146" s="273" t="str">
        <f ca="1">OFFSET(G146,0,language-1)</f>
        <v>Note: The result from diagnostic tests can lead to the decision to carry out overhaul. </v>
      </c>
      <c r="G146" s="265" t="s">
        <v>1968</v>
      </c>
      <c r="H146" s="265" t="s">
        <v>1969</v>
      </c>
      <c r="I146" s="265" t="s">
        <v>1970</v>
      </c>
      <c r="J146" s="265" t="s">
        <v>1971</v>
      </c>
      <c r="K146" s="265" t="s">
        <v>1972</v>
      </c>
      <c r="L146" s="265" t="s">
        <v>1973</v>
      </c>
      <c r="M146" s="265" t="s">
        <v>1974</v>
      </c>
      <c r="N146" s="276" t="s">
        <v>1975</v>
      </c>
      <c r="O146" s="266" t="s">
        <v>1976</v>
      </c>
      <c r="P146" s="267" t="s">
        <v>1969</v>
      </c>
      <c r="Q146" s="264" t="s">
        <v>1977</v>
      </c>
      <c r="U146" s="271" t="s">
        <v>1447</v>
      </c>
      <c r="V146" s="271" t="s">
        <v>1447</v>
      </c>
      <c r="W146" s="271" t="s">
        <v>1447</v>
      </c>
      <c r="X146" s="271" t="s">
        <v>1447</v>
      </c>
      <c r="Y146" s="271" t="s">
        <v>1447</v>
      </c>
      <c r="Z146" s="271" t="s">
        <v>1447</v>
      </c>
    </row>
    <row r="147" spans="1:26" ht="25.5">
      <c r="A147" s="274"/>
      <c r="B147" s="273" t="s">
        <v>1979</v>
      </c>
      <c r="D147" s="274"/>
      <c r="E147" s="273" t="str">
        <f ca="1">OFFSET(G147,0,language-1)</f>
        <v>Note: The measurement is performed on purpose (periodically or condition based) and can be performed ON/LINE or OFF/LINE.</v>
      </c>
      <c r="G147" s="265" t="s">
        <v>1978</v>
      </c>
      <c r="H147" s="265" t="s">
        <v>1979</v>
      </c>
      <c r="I147" s="265" t="s">
        <v>1980</v>
      </c>
      <c r="J147" s="265" t="s">
        <v>1981</v>
      </c>
      <c r="K147" s="265" t="s">
        <v>1982</v>
      </c>
      <c r="L147" s="265" t="s">
        <v>1983</v>
      </c>
      <c r="M147" s="265" t="s">
        <v>1984</v>
      </c>
      <c r="N147" s="276" t="s">
        <v>1985</v>
      </c>
      <c r="O147" s="266" t="s">
        <v>1986</v>
      </c>
      <c r="P147" s="267" t="s">
        <v>1979</v>
      </c>
      <c r="Q147" s="264" t="s">
        <v>1987</v>
      </c>
      <c r="U147" s="271" t="s">
        <v>1447</v>
      </c>
      <c r="V147" s="271" t="s">
        <v>1447</v>
      </c>
      <c r="W147" s="271" t="s">
        <v>1447</v>
      </c>
      <c r="X147" s="271" t="s">
        <v>1447</v>
      </c>
      <c r="Y147" s="271" t="s">
        <v>1447</v>
      </c>
      <c r="Z147" s="271" t="s">
        <v>1447</v>
      </c>
    </row>
    <row r="148" spans="1:26" ht="12.75">
      <c r="A148" s="274"/>
      <c r="D148" s="274"/>
      <c r="P148" s="267"/>
      <c r="U148" s="271" t="s">
        <v>1447</v>
      </c>
      <c r="V148" s="271" t="s">
        <v>1447</v>
      </c>
      <c r="W148" s="271" t="s">
        <v>1447</v>
      </c>
      <c r="X148" s="271" t="s">
        <v>1447</v>
      </c>
      <c r="Y148" s="271" t="s">
        <v>1447</v>
      </c>
      <c r="Z148" s="271" t="s">
        <v>1447</v>
      </c>
    </row>
    <row r="149" spans="1:16" ht="13.5" thickBot="1">
      <c r="A149" s="274"/>
      <c r="B149" s="281"/>
      <c r="D149" s="274"/>
      <c r="E149" s="281"/>
      <c r="P149" s="267"/>
    </row>
    <row r="150" spans="1:26" ht="13.5" thickTop="1">
      <c r="A150" s="274" t="s">
        <v>1988</v>
      </c>
      <c r="B150" s="270" t="s">
        <v>1990</v>
      </c>
      <c r="D150" s="274" t="s">
        <v>1988</v>
      </c>
      <c r="E150" s="270" t="str">
        <f ca="1">OFFSET(G150,0,language-1)</f>
        <v>Examination</v>
      </c>
      <c r="G150" s="265" t="s">
        <v>1989</v>
      </c>
      <c r="H150" s="265" t="s">
        <v>1990</v>
      </c>
      <c r="I150" s="265" t="s">
        <v>1991</v>
      </c>
      <c r="J150" s="265" t="s">
        <v>1992</v>
      </c>
      <c r="K150" s="265" t="s">
        <v>1993</v>
      </c>
      <c r="L150" s="265" t="s">
        <v>1994</v>
      </c>
      <c r="M150" s="265" t="s">
        <v>1995</v>
      </c>
      <c r="N150" s="276" t="s">
        <v>1996</v>
      </c>
      <c r="O150" s="266" t="s">
        <v>1997</v>
      </c>
      <c r="P150" s="267" t="s">
        <v>1990</v>
      </c>
      <c r="Q150" s="264" t="s">
        <v>1998</v>
      </c>
      <c r="U150" s="271" t="s">
        <v>1447</v>
      </c>
      <c r="V150" s="271" t="s">
        <v>1447</v>
      </c>
      <c r="W150" s="271" t="s">
        <v>1447</v>
      </c>
      <c r="X150" s="271" t="s">
        <v>1447</v>
      </c>
      <c r="Y150" s="271" t="s">
        <v>1447</v>
      </c>
      <c r="Z150" s="271" t="s">
        <v>1447</v>
      </c>
    </row>
    <row r="151" spans="2:26" ht="12.75">
      <c r="B151" s="272" t="s">
        <v>3092</v>
      </c>
      <c r="E151" s="272" t="s">
        <v>1680</v>
      </c>
      <c r="P151" s="267"/>
      <c r="U151" s="271" t="s">
        <v>1447</v>
      </c>
      <c r="V151" s="271" t="s">
        <v>1447</v>
      </c>
      <c r="W151" s="271" t="s">
        <v>1447</v>
      </c>
      <c r="X151" s="271" t="s">
        <v>1447</v>
      </c>
      <c r="Y151" s="271" t="s">
        <v>1447</v>
      </c>
      <c r="Z151" s="271" t="s">
        <v>1447</v>
      </c>
    </row>
    <row r="152" spans="1:26" ht="38.25">
      <c r="A152" s="274"/>
      <c r="B152" s="273" t="s">
        <v>2000</v>
      </c>
      <c r="D152" s="274"/>
      <c r="E152" s="273" t="str">
        <f ca="1">OFFSET(G152,0,language-1)</f>
        <v>Inspection with the addition of partial dismantling, as required, supplemented by means such as measurements and non-destructive tests in order to reliably evaluate the condition of the switchgear and control gear.</v>
      </c>
      <c r="G152" s="265" t="s">
        <v>1999</v>
      </c>
      <c r="H152" s="265" t="s">
        <v>2000</v>
      </c>
      <c r="I152" s="265" t="s">
        <v>2001</v>
      </c>
      <c r="J152" s="265" t="s">
        <v>2002</v>
      </c>
      <c r="K152" s="265" t="s">
        <v>2003</v>
      </c>
      <c r="L152" s="265" t="s">
        <v>2004</v>
      </c>
      <c r="M152" s="265" t="s">
        <v>2005</v>
      </c>
      <c r="N152" s="276" t="s">
        <v>2006</v>
      </c>
      <c r="O152" s="266" t="s">
        <v>2007</v>
      </c>
      <c r="P152" s="267" t="s">
        <v>2000</v>
      </c>
      <c r="Q152" s="264" t="s">
        <v>2008</v>
      </c>
      <c r="U152" s="271" t="s">
        <v>1447</v>
      </c>
      <c r="V152" s="271" t="s">
        <v>1447</v>
      </c>
      <c r="W152" s="271" t="s">
        <v>1447</v>
      </c>
      <c r="X152" s="271" t="s">
        <v>1447</v>
      </c>
      <c r="Y152" s="271" t="s">
        <v>1447</v>
      </c>
      <c r="Z152" s="271" t="s">
        <v>1447</v>
      </c>
    </row>
    <row r="153" spans="1:26" ht="25.5">
      <c r="A153" s="274"/>
      <c r="B153" s="273" t="s">
        <v>2010</v>
      </c>
      <c r="D153" s="274"/>
      <c r="E153" s="273" t="str">
        <f ca="1">OFFSET(G153,0,language-1)</f>
        <v>Note: Observations resulting from examination can lead to the decision to carry out other types of maintenance (up to an overhaul).</v>
      </c>
      <c r="G153" s="265" t="s">
        <v>2009</v>
      </c>
      <c r="H153" s="265" t="s">
        <v>2010</v>
      </c>
      <c r="I153" s="265" t="s">
        <v>2011</v>
      </c>
      <c r="J153" s="265" t="s">
        <v>2012</v>
      </c>
      <c r="K153" s="265" t="s">
        <v>2013</v>
      </c>
      <c r="L153" s="265" t="s">
        <v>2014</v>
      </c>
      <c r="M153" s="265" t="s">
        <v>2015</v>
      </c>
      <c r="N153" s="276" t="s">
        <v>2016</v>
      </c>
      <c r="O153" s="266" t="s">
        <v>2017</v>
      </c>
      <c r="P153" s="267" t="s">
        <v>2010</v>
      </c>
      <c r="Q153" s="264" t="s">
        <v>2018</v>
      </c>
      <c r="U153" s="271" t="s">
        <v>1447</v>
      </c>
      <c r="V153" s="271" t="s">
        <v>1447</v>
      </c>
      <c r="W153" s="271" t="s">
        <v>1447</v>
      </c>
      <c r="X153" s="271" t="s">
        <v>1447</v>
      </c>
      <c r="Y153" s="271" t="s">
        <v>1447</v>
      </c>
      <c r="Z153" s="271" t="s">
        <v>1447</v>
      </c>
    </row>
    <row r="154" spans="1:26" ht="12.75">
      <c r="A154" s="274"/>
      <c r="D154" s="274"/>
      <c r="P154" s="267"/>
      <c r="U154" s="271" t="s">
        <v>1447</v>
      </c>
      <c r="V154" s="271" t="s">
        <v>1447</v>
      </c>
      <c r="W154" s="271" t="s">
        <v>1447</v>
      </c>
      <c r="X154" s="271" t="s">
        <v>1447</v>
      </c>
      <c r="Y154" s="271" t="s">
        <v>1447</v>
      </c>
      <c r="Z154" s="271" t="s">
        <v>1447</v>
      </c>
    </row>
    <row r="155" spans="1:16" ht="13.5" thickBot="1">
      <c r="A155" s="274"/>
      <c r="B155" s="281"/>
      <c r="D155" s="274"/>
      <c r="E155" s="281"/>
      <c r="P155" s="267"/>
    </row>
    <row r="156" spans="1:26" ht="13.5" thickTop="1">
      <c r="A156" s="274" t="s">
        <v>2019</v>
      </c>
      <c r="B156" s="283" t="s">
        <v>2021</v>
      </c>
      <c r="D156" s="274" t="s">
        <v>2019</v>
      </c>
      <c r="E156" s="283" t="str">
        <f ca="1">OFFSET(G156,0,language-1)</f>
        <v>Overhaul (Major Maintenance)</v>
      </c>
      <c r="G156" s="265" t="s">
        <v>2020</v>
      </c>
      <c r="H156" s="265" t="s">
        <v>2021</v>
      </c>
      <c r="I156" s="265" t="s">
        <v>2022</v>
      </c>
      <c r="J156" s="265" t="s">
        <v>2023</v>
      </c>
      <c r="K156" s="265" t="s">
        <v>2024</v>
      </c>
      <c r="L156" s="265" t="s">
        <v>2025</v>
      </c>
      <c r="M156" s="265" t="s">
        <v>2026</v>
      </c>
      <c r="N156" s="276" t="s">
        <v>2027</v>
      </c>
      <c r="O156" s="266" t="s">
        <v>2028</v>
      </c>
      <c r="P156" s="267" t="s">
        <v>2021</v>
      </c>
      <c r="Q156" s="264" t="s">
        <v>2029</v>
      </c>
      <c r="U156" s="271" t="s">
        <v>1447</v>
      </c>
      <c r="V156" s="271" t="s">
        <v>1447</v>
      </c>
      <c r="W156" s="271" t="s">
        <v>1447</v>
      </c>
      <c r="X156" s="271" t="s">
        <v>1447</v>
      </c>
      <c r="Y156" s="271" t="s">
        <v>1447</v>
      </c>
      <c r="Z156" s="271" t="s">
        <v>1447</v>
      </c>
    </row>
    <row r="157" spans="1:26" ht="12.75">
      <c r="A157" s="274"/>
      <c r="B157" s="272" t="s">
        <v>3092</v>
      </c>
      <c r="D157" s="274"/>
      <c r="E157" s="272" t="s">
        <v>1680</v>
      </c>
      <c r="P157" s="267"/>
      <c r="U157" s="271" t="s">
        <v>1447</v>
      </c>
      <c r="V157" s="271" t="s">
        <v>1447</v>
      </c>
      <c r="W157" s="271" t="s">
        <v>1447</v>
      </c>
      <c r="X157" s="271" t="s">
        <v>1447</v>
      </c>
      <c r="Y157" s="271" t="s">
        <v>1447</v>
      </c>
      <c r="Z157" s="271" t="s">
        <v>1447</v>
      </c>
    </row>
    <row r="158" spans="1:26" ht="38.25">
      <c r="A158" s="274"/>
      <c r="B158" s="273" t="s">
        <v>2031</v>
      </c>
      <c r="D158" s="274"/>
      <c r="E158" s="273" t="str">
        <f ca="1">OFFSET(G158,0,language-1)</f>
        <v>Work done with the objective of repairing or replacing parts which are found to be out of tolerance by inspection, test, examination, or as required by the manufacturer's maintenance manual, in order to restore the component and/or the switchgear to an acceptable condition.</v>
      </c>
      <c r="G158" s="265" t="s">
        <v>2030</v>
      </c>
      <c r="H158" s="265" t="s">
        <v>2031</v>
      </c>
      <c r="I158" s="265" t="s">
        <v>2032</v>
      </c>
      <c r="J158" s="265" t="s">
        <v>2033</v>
      </c>
      <c r="K158" s="265" t="s">
        <v>2034</v>
      </c>
      <c r="L158" s="265" t="s">
        <v>2035</v>
      </c>
      <c r="M158" s="265" t="s">
        <v>2036</v>
      </c>
      <c r="N158" s="276" t="s">
        <v>2037</v>
      </c>
      <c r="O158" s="266" t="s">
        <v>2038</v>
      </c>
      <c r="P158" s="267" t="s">
        <v>2031</v>
      </c>
      <c r="Q158" s="264" t="s">
        <v>2039</v>
      </c>
      <c r="U158" s="271" t="s">
        <v>1447</v>
      </c>
      <c r="V158" s="271" t="s">
        <v>1447</v>
      </c>
      <c r="W158" s="271" t="s">
        <v>1447</v>
      </c>
      <c r="X158" s="271" t="s">
        <v>1447</v>
      </c>
      <c r="Y158" s="271" t="s">
        <v>1447</v>
      </c>
      <c r="Z158" s="271" t="s">
        <v>1447</v>
      </c>
    </row>
    <row r="159" spans="1:26" ht="12.75">
      <c r="A159" s="274"/>
      <c r="B159" s="273" t="s">
        <v>2041</v>
      </c>
      <c r="D159" s="274"/>
      <c r="E159" s="273" t="str">
        <f ca="1">OFFSET(G159,0,language-1)</f>
        <v>Note : For the purpose of this questionnaire the major maintenance = Overhaul.</v>
      </c>
      <c r="G159" s="265" t="s">
        <v>2040</v>
      </c>
      <c r="H159" s="265" t="s">
        <v>2041</v>
      </c>
      <c r="I159" s="265" t="s">
        <v>2042</v>
      </c>
      <c r="J159" s="265" t="s">
        <v>2043</v>
      </c>
      <c r="K159" s="265" t="s">
        <v>2044</v>
      </c>
      <c r="L159" s="265" t="s">
        <v>2045</v>
      </c>
      <c r="M159" s="265" t="s">
        <v>2046</v>
      </c>
      <c r="N159" s="276" t="s">
        <v>2047</v>
      </c>
      <c r="O159" s="266" t="s">
        <v>2048</v>
      </c>
      <c r="P159" s="267" t="s">
        <v>2041</v>
      </c>
      <c r="Q159" s="264" t="s">
        <v>2049</v>
      </c>
      <c r="U159" s="271" t="s">
        <v>1447</v>
      </c>
      <c r="V159" s="271" t="s">
        <v>1447</v>
      </c>
      <c r="W159" s="271" t="s">
        <v>1447</v>
      </c>
      <c r="X159" s="271" t="s">
        <v>1447</v>
      </c>
      <c r="Y159" s="271" t="s">
        <v>1447</v>
      </c>
      <c r="Z159" s="271" t="s">
        <v>1447</v>
      </c>
    </row>
    <row r="160" spans="1:26" ht="12.75">
      <c r="A160" s="274"/>
      <c r="D160" s="274"/>
      <c r="P160" s="267"/>
      <c r="U160" s="271" t="s">
        <v>1447</v>
      </c>
      <c r="V160" s="271" t="s">
        <v>1447</v>
      </c>
      <c r="W160" s="271" t="s">
        <v>1447</v>
      </c>
      <c r="X160" s="271" t="s">
        <v>1447</v>
      </c>
      <c r="Y160" s="271" t="s">
        <v>1447</v>
      </c>
      <c r="Z160" s="271" t="s">
        <v>1447</v>
      </c>
    </row>
    <row r="161" spans="1:16" ht="13.5" thickBot="1">
      <c r="A161" s="274"/>
      <c r="B161" s="284"/>
      <c r="D161" s="274"/>
      <c r="E161" s="284"/>
      <c r="P161" s="267"/>
    </row>
    <row r="162" spans="1:26" ht="13.5" thickTop="1">
      <c r="A162" s="274" t="s">
        <v>2050</v>
      </c>
      <c r="B162" s="283" t="s">
        <v>2052</v>
      </c>
      <c r="D162" s="274" t="s">
        <v>2050</v>
      </c>
      <c r="E162" s="283" t="str">
        <f ca="1">OFFSET(G162,0,language-1)</f>
        <v>Monitoring</v>
      </c>
      <c r="G162" s="265" t="s">
        <v>2051</v>
      </c>
      <c r="H162" s="265" t="s">
        <v>2052</v>
      </c>
      <c r="I162" s="265" t="s">
        <v>2053</v>
      </c>
      <c r="J162" s="265" t="s">
        <v>2054</v>
      </c>
      <c r="K162" s="265" t="s">
        <v>2055</v>
      </c>
      <c r="L162" s="265" t="s">
        <v>2056</v>
      </c>
      <c r="M162" s="265" t="s">
        <v>2052</v>
      </c>
      <c r="N162" s="276" t="s">
        <v>2057</v>
      </c>
      <c r="O162" s="266" t="s">
        <v>2058</v>
      </c>
      <c r="P162" s="267" t="s">
        <v>2052</v>
      </c>
      <c r="Q162" s="264" t="s">
        <v>2059</v>
      </c>
      <c r="U162" s="271" t="s">
        <v>1447</v>
      </c>
      <c r="V162" s="271" t="s">
        <v>1447</v>
      </c>
      <c r="W162" s="271" t="s">
        <v>1447</v>
      </c>
      <c r="X162" s="271" t="s">
        <v>1447</v>
      </c>
      <c r="Y162" s="271" t="s">
        <v>1447</v>
      </c>
      <c r="Z162" s="271" t="s">
        <v>1447</v>
      </c>
    </row>
    <row r="163" spans="1:26" ht="51">
      <c r="A163" s="274"/>
      <c r="B163" s="273" t="s">
        <v>2061</v>
      </c>
      <c r="D163" s="274"/>
      <c r="E163" s="273" t="str">
        <f ca="1">OFFSET(G163,0,language-1)</f>
        <v>Continuous service procedure on HV equipment in service which uses a permanently installed device intended to observe automatically the state of an item, i.e. intended to measure and evaluate of one or more characteristic parameter of switchgear and control gear to verify that it performs its functions.</v>
      </c>
      <c r="G163" s="285" t="s">
        <v>2060</v>
      </c>
      <c r="H163" s="285" t="s">
        <v>2061</v>
      </c>
      <c r="I163" s="285" t="s">
        <v>2062</v>
      </c>
      <c r="J163" s="265" t="s">
        <v>2063</v>
      </c>
      <c r="K163" s="285" t="s">
        <v>2064</v>
      </c>
      <c r="L163" s="265" t="s">
        <v>2065</v>
      </c>
      <c r="M163" s="265" t="s">
        <v>2066</v>
      </c>
      <c r="N163" s="276" t="s">
        <v>2067</v>
      </c>
      <c r="O163" s="266" t="s">
        <v>2068</v>
      </c>
      <c r="P163" s="286" t="s">
        <v>2061</v>
      </c>
      <c r="Q163" s="264" t="s">
        <v>2069</v>
      </c>
      <c r="U163" s="271" t="s">
        <v>1447</v>
      </c>
      <c r="V163" s="271" t="s">
        <v>1447</v>
      </c>
      <c r="W163" s="271" t="s">
        <v>1447</v>
      </c>
      <c r="X163" s="271" t="s">
        <v>1447</v>
      </c>
      <c r="Y163" s="271" t="s">
        <v>1447</v>
      </c>
      <c r="Z163" s="271" t="s">
        <v>1447</v>
      </c>
    </row>
    <row r="164" spans="1:26" ht="12.75">
      <c r="A164" s="274"/>
      <c r="B164" s="273" t="s">
        <v>2071</v>
      </c>
      <c r="D164" s="274"/>
      <c r="E164" s="273" t="str">
        <f ca="1">OFFSET(G164,0,language-1)</f>
        <v>Note: Do not mix with "diagnostic measurements" (see definition 1.14)</v>
      </c>
      <c r="G164" s="265" t="s">
        <v>2070</v>
      </c>
      <c r="H164" s="265" t="s">
        <v>2071</v>
      </c>
      <c r="I164" s="265" t="s">
        <v>2072</v>
      </c>
      <c r="J164" s="265" t="s">
        <v>2073</v>
      </c>
      <c r="K164" s="265" t="s">
        <v>2074</v>
      </c>
      <c r="L164" s="265" t="s">
        <v>2075</v>
      </c>
      <c r="M164" s="265" t="s">
        <v>2076</v>
      </c>
      <c r="N164" s="276" t="s">
        <v>2077</v>
      </c>
      <c r="O164" s="266" t="s">
        <v>2078</v>
      </c>
      <c r="P164" s="267" t="s">
        <v>2071</v>
      </c>
      <c r="Q164" s="264" t="s">
        <v>2079</v>
      </c>
      <c r="U164" s="271" t="s">
        <v>1447</v>
      </c>
      <c r="V164" s="271" t="s">
        <v>1447</v>
      </c>
      <c r="W164" s="271" t="s">
        <v>1447</v>
      </c>
      <c r="X164" s="271" t="s">
        <v>1447</v>
      </c>
      <c r="Y164" s="271" t="s">
        <v>1447</v>
      </c>
      <c r="Z164" s="271" t="s">
        <v>1447</v>
      </c>
    </row>
    <row r="165" spans="1:26" ht="12.75">
      <c r="A165" s="274"/>
      <c r="D165" s="274"/>
      <c r="P165" s="267"/>
      <c r="U165" s="271" t="s">
        <v>1447</v>
      </c>
      <c r="V165" s="271" t="s">
        <v>1447</v>
      </c>
      <c r="W165" s="271" t="s">
        <v>1447</v>
      </c>
      <c r="X165" s="271" t="s">
        <v>1447</v>
      </c>
      <c r="Y165" s="271" t="s">
        <v>1447</v>
      </c>
      <c r="Z165" s="271" t="s">
        <v>1447</v>
      </c>
    </row>
    <row r="166" spans="1:16" ht="13.5" thickBot="1">
      <c r="A166" s="274"/>
      <c r="B166" s="284"/>
      <c r="D166" s="274"/>
      <c r="E166" s="284"/>
      <c r="P166" s="267"/>
    </row>
    <row r="167" spans="1:16" ht="13.5" thickTop="1">
      <c r="A167" s="274"/>
      <c r="B167" s="336"/>
      <c r="D167" s="274"/>
      <c r="E167" s="336"/>
      <c r="P167" s="267"/>
    </row>
    <row r="168" spans="1:16" ht="13.5" thickBot="1">
      <c r="A168" s="274"/>
      <c r="B168" s="289"/>
      <c r="D168" s="274"/>
      <c r="E168" s="289"/>
      <c r="P168" s="267"/>
    </row>
    <row r="169" spans="1:26" ht="13.5" thickTop="1">
      <c r="A169" s="262">
        <v>2.1</v>
      </c>
      <c r="B169" s="270" t="s">
        <v>2081</v>
      </c>
      <c r="D169" s="262">
        <v>2.1</v>
      </c>
      <c r="E169" s="270" t="str">
        <f ca="1">OFFSET(G169,0,language-1)</f>
        <v>Circuit Breaker</v>
      </c>
      <c r="G169" s="265" t="s">
        <v>2080</v>
      </c>
      <c r="H169" s="265" t="s">
        <v>2081</v>
      </c>
      <c r="I169" s="265" t="s">
        <v>772</v>
      </c>
      <c r="J169" s="265" t="s">
        <v>472</v>
      </c>
      <c r="K169" s="265" t="s">
        <v>2082</v>
      </c>
      <c r="L169" s="265" t="s">
        <v>396</v>
      </c>
      <c r="M169" s="265" t="s">
        <v>2083</v>
      </c>
      <c r="N169" s="276" t="s">
        <v>2084</v>
      </c>
      <c r="O169" s="266" t="s">
        <v>2085</v>
      </c>
      <c r="P169" s="267" t="s">
        <v>2081</v>
      </c>
      <c r="Q169" s="264" t="s">
        <v>2086</v>
      </c>
      <c r="U169" s="271" t="s">
        <v>1447</v>
      </c>
      <c r="V169" s="287"/>
      <c r="W169" s="287"/>
      <c r="X169" s="287"/>
      <c r="Y169" s="287"/>
      <c r="Z169" s="287"/>
    </row>
    <row r="170" spans="2:26" ht="12.75">
      <c r="B170" s="288" t="s">
        <v>2087</v>
      </c>
      <c r="E170" s="288" t="s">
        <v>2087</v>
      </c>
      <c r="P170" s="267"/>
      <c r="U170" s="271" t="s">
        <v>1447</v>
      </c>
      <c r="V170" s="287"/>
      <c r="W170" s="287"/>
      <c r="X170" s="287"/>
      <c r="Y170" s="287"/>
      <c r="Z170" s="287"/>
    </row>
    <row r="171" spans="1:26" ht="38.25">
      <c r="A171" s="274"/>
      <c r="B171" s="273" t="s">
        <v>2089</v>
      </c>
      <c r="D171" s="274"/>
      <c r="E171" s="273" t="str">
        <f ca="1">OFFSET(G171,0,language-1)</f>
        <v>A mechanical switching device, capable of making, carrying and breaking currents under normal circuit conditions and also making, carrying for a specified time and breaking currents under specified abnormal circuit conditions such as those of short circuit.</v>
      </c>
      <c r="G171" s="265" t="s">
        <v>2088</v>
      </c>
      <c r="H171" s="265" t="s">
        <v>2089</v>
      </c>
      <c r="I171" s="265" t="s">
        <v>2090</v>
      </c>
      <c r="J171" s="265" t="s">
        <v>2091</v>
      </c>
      <c r="K171" s="265" t="s">
        <v>2092</v>
      </c>
      <c r="L171" s="265" t="s">
        <v>2093</v>
      </c>
      <c r="M171" s="265" t="s">
        <v>2094</v>
      </c>
      <c r="N171" s="276" t="s">
        <v>2095</v>
      </c>
      <c r="O171" s="266" t="s">
        <v>2096</v>
      </c>
      <c r="P171" s="267" t="s">
        <v>2089</v>
      </c>
      <c r="Q171" s="264" t="s">
        <v>2097</v>
      </c>
      <c r="U171" s="271" t="s">
        <v>1447</v>
      </c>
      <c r="V171" s="287"/>
      <c r="W171" s="287"/>
      <c r="X171" s="287"/>
      <c r="Y171" s="287"/>
      <c r="Z171" s="287"/>
    </row>
    <row r="172" spans="1:26" ht="12.75">
      <c r="A172" s="274"/>
      <c r="D172" s="274"/>
      <c r="P172" s="267"/>
      <c r="U172" s="271" t="s">
        <v>1447</v>
      </c>
      <c r="V172" s="287"/>
      <c r="W172" s="287"/>
      <c r="X172" s="287"/>
      <c r="Y172" s="287"/>
      <c r="Z172" s="287"/>
    </row>
    <row r="173" spans="1:16" ht="13.5" thickBot="1">
      <c r="A173" s="274"/>
      <c r="B173" s="289"/>
      <c r="D173" s="274"/>
      <c r="E173" s="284"/>
      <c r="P173" s="267"/>
    </row>
    <row r="174" spans="1:26" ht="13.5" thickTop="1">
      <c r="A174" s="274">
        <v>2.2</v>
      </c>
      <c r="B174" s="341" t="s">
        <v>2099</v>
      </c>
      <c r="D174" s="274">
        <v>2.2</v>
      </c>
      <c r="E174" s="283" t="str">
        <f ca="1">OFFSET(G174,0,language-1)</f>
        <v>Live Tank Circuit Breaker</v>
      </c>
      <c r="G174" s="265" t="s">
        <v>2098</v>
      </c>
      <c r="H174" s="265" t="s">
        <v>2099</v>
      </c>
      <c r="I174" s="265" t="s">
        <v>2100</v>
      </c>
      <c r="J174" s="265" t="s">
        <v>2101</v>
      </c>
      <c r="K174" s="265" t="s">
        <v>2102</v>
      </c>
      <c r="L174" s="265" t="s">
        <v>2103</v>
      </c>
      <c r="M174" s="265" t="s">
        <v>2104</v>
      </c>
      <c r="N174" s="276" t="s">
        <v>2105</v>
      </c>
      <c r="O174" s="266" t="s">
        <v>2106</v>
      </c>
      <c r="P174" s="267" t="s">
        <v>2099</v>
      </c>
      <c r="Q174" s="264" t="s">
        <v>2107</v>
      </c>
      <c r="U174" s="271" t="s">
        <v>1447</v>
      </c>
      <c r="V174" s="287"/>
      <c r="W174" s="287"/>
      <c r="X174" s="287"/>
      <c r="Y174" s="287"/>
      <c r="Z174" s="287"/>
    </row>
    <row r="175" spans="2:26" ht="12.75">
      <c r="B175" s="351" t="s">
        <v>2108</v>
      </c>
      <c r="E175" s="288" t="s">
        <v>2108</v>
      </c>
      <c r="P175" s="267"/>
      <c r="U175" s="271" t="s">
        <v>1447</v>
      </c>
      <c r="V175" s="287"/>
      <c r="W175" s="287"/>
      <c r="X175" s="287"/>
      <c r="Y175" s="287"/>
      <c r="Z175" s="287"/>
    </row>
    <row r="176" spans="1:26" ht="12.75">
      <c r="A176" s="274"/>
      <c r="B176" s="342" t="s">
        <v>2110</v>
      </c>
      <c r="D176" s="274"/>
      <c r="E176" s="273" t="str">
        <f ca="1">OFFSET(G176,0,language-1)</f>
        <v>A circuit-breaker with interrupters in a tank insulated from earth.</v>
      </c>
      <c r="G176" s="265" t="s">
        <v>2109</v>
      </c>
      <c r="H176" s="265" t="s">
        <v>2110</v>
      </c>
      <c r="I176" s="265" t="s">
        <v>2111</v>
      </c>
      <c r="J176" s="265" t="s">
        <v>2112</v>
      </c>
      <c r="K176" s="265" t="s">
        <v>2113</v>
      </c>
      <c r="L176" s="265" t="s">
        <v>2114</v>
      </c>
      <c r="M176" s="265" t="s">
        <v>2115</v>
      </c>
      <c r="N176" s="276" t="s">
        <v>2116</v>
      </c>
      <c r="O176" s="266" t="s">
        <v>2117</v>
      </c>
      <c r="P176" s="267" t="s">
        <v>2110</v>
      </c>
      <c r="Q176" s="264" t="s">
        <v>2118</v>
      </c>
      <c r="U176" s="271" t="s">
        <v>1447</v>
      </c>
      <c r="V176" s="287"/>
      <c r="W176" s="287"/>
      <c r="X176" s="287"/>
      <c r="Y176" s="287"/>
      <c r="Z176" s="287"/>
    </row>
    <row r="177" spans="1:26" ht="12.75">
      <c r="A177" s="274">
        <v>2.3</v>
      </c>
      <c r="B177" s="349" t="s">
        <v>2120</v>
      </c>
      <c r="D177" s="274">
        <v>2.3</v>
      </c>
      <c r="E177" s="283" t="str">
        <f ca="1">OFFSET(G177,0,language-1)</f>
        <v>Dead Tank Circuit Breaker</v>
      </c>
      <c r="G177" s="265" t="s">
        <v>2119</v>
      </c>
      <c r="H177" s="265" t="s">
        <v>2120</v>
      </c>
      <c r="I177" s="265" t="s">
        <v>2121</v>
      </c>
      <c r="J177" s="265" t="s">
        <v>2122</v>
      </c>
      <c r="K177" s="265" t="s">
        <v>2123</v>
      </c>
      <c r="L177" s="265" t="s">
        <v>2124</v>
      </c>
      <c r="M177" s="265" t="s">
        <v>2125</v>
      </c>
      <c r="N177" s="276" t="s">
        <v>2126</v>
      </c>
      <c r="O177" s="266" t="s">
        <v>2127</v>
      </c>
      <c r="P177" s="267" t="s">
        <v>2120</v>
      </c>
      <c r="Q177" s="264" t="s">
        <v>2128</v>
      </c>
      <c r="U177" s="271" t="s">
        <v>1447</v>
      </c>
      <c r="V177" s="287"/>
      <c r="W177" s="287"/>
      <c r="X177" s="287"/>
      <c r="Y177" s="287"/>
      <c r="Z177" s="287"/>
    </row>
    <row r="178" spans="2:26" ht="12.75">
      <c r="B178" s="352" t="s">
        <v>2129</v>
      </c>
      <c r="E178" s="272" t="s">
        <v>2129</v>
      </c>
      <c r="P178" s="267"/>
      <c r="U178" s="271" t="s">
        <v>1447</v>
      </c>
      <c r="V178" s="287"/>
      <c r="W178" s="287"/>
      <c r="X178" s="287"/>
      <c r="Y178" s="287"/>
      <c r="Z178" s="287"/>
    </row>
    <row r="179" spans="1:26" ht="13.5" thickBot="1">
      <c r="A179" s="274"/>
      <c r="B179" s="346" t="s">
        <v>2131</v>
      </c>
      <c r="D179" s="274"/>
      <c r="E179" s="273" t="str">
        <f ca="1">OFFSET(G179,0,language-1)</f>
        <v>A circuit breaker with interrupters in an earthed metal tank.</v>
      </c>
      <c r="G179" s="265" t="s">
        <v>2130</v>
      </c>
      <c r="H179" s="265" t="s">
        <v>2131</v>
      </c>
      <c r="I179" s="265" t="s">
        <v>2132</v>
      </c>
      <c r="J179" s="265" t="s">
        <v>2133</v>
      </c>
      <c r="K179" s="265" t="s">
        <v>2134</v>
      </c>
      <c r="L179" s="265" t="s">
        <v>2135</v>
      </c>
      <c r="M179" s="265" t="s">
        <v>2136</v>
      </c>
      <c r="N179" s="276" t="s">
        <v>2137</v>
      </c>
      <c r="O179" s="266" t="s">
        <v>2138</v>
      </c>
      <c r="P179" s="267" t="s">
        <v>2131</v>
      </c>
      <c r="Q179" s="264" t="s">
        <v>2139</v>
      </c>
      <c r="U179" s="271" t="s">
        <v>1447</v>
      </c>
      <c r="V179" s="287"/>
      <c r="W179" s="287"/>
      <c r="X179" s="287"/>
      <c r="Y179" s="287"/>
      <c r="Z179" s="287"/>
    </row>
    <row r="180" spans="1:26" ht="12.75">
      <c r="A180" s="274"/>
      <c r="D180" s="274"/>
      <c r="P180" s="267"/>
      <c r="U180" s="271" t="s">
        <v>1447</v>
      </c>
      <c r="V180" s="287"/>
      <c r="W180" s="287"/>
      <c r="X180" s="287"/>
      <c r="Y180" s="287"/>
      <c r="Z180" s="287"/>
    </row>
    <row r="181" spans="1:16" ht="13.5" thickBot="1">
      <c r="A181" s="274"/>
      <c r="B181" s="284"/>
      <c r="D181" s="274"/>
      <c r="E181" s="284"/>
      <c r="P181" s="267"/>
    </row>
    <row r="182" spans="1:26" ht="13.5" thickTop="1">
      <c r="A182" s="274">
        <v>2.4</v>
      </c>
      <c r="B182" s="270" t="s">
        <v>2141</v>
      </c>
      <c r="D182" s="274">
        <v>2.4</v>
      </c>
      <c r="E182" s="270" t="str">
        <f ca="1">OFFSET(G182,0,language-1)</f>
        <v>Circuit Switcher</v>
      </c>
      <c r="G182" s="265" t="s">
        <v>2140</v>
      </c>
      <c r="H182" s="265" t="s">
        <v>2141</v>
      </c>
      <c r="I182" s="265" t="s">
        <v>2141</v>
      </c>
      <c r="J182" s="265" t="s">
        <v>2142</v>
      </c>
      <c r="K182" s="265" t="s">
        <v>2141</v>
      </c>
      <c r="L182" s="265" t="s">
        <v>2143</v>
      </c>
      <c r="M182" s="265" t="s">
        <v>2144</v>
      </c>
      <c r="N182" s="276" t="s">
        <v>15</v>
      </c>
      <c r="O182" s="266" t="s">
        <v>2141</v>
      </c>
      <c r="P182" s="267" t="s">
        <v>2141</v>
      </c>
      <c r="Q182" s="264" t="s">
        <v>2145</v>
      </c>
      <c r="U182" s="271" t="s">
        <v>1447</v>
      </c>
      <c r="V182" s="287"/>
      <c r="W182" s="287"/>
      <c r="X182" s="287"/>
      <c r="Y182" s="287"/>
      <c r="Z182" s="287"/>
    </row>
    <row r="183" spans="2:26" ht="12.75">
      <c r="B183" s="288" t="s">
        <v>2146</v>
      </c>
      <c r="E183" s="288" t="s">
        <v>2146</v>
      </c>
      <c r="P183" s="267"/>
      <c r="U183" s="271" t="s">
        <v>1447</v>
      </c>
      <c r="V183" s="287"/>
      <c r="W183" s="287"/>
      <c r="X183" s="287"/>
      <c r="Y183" s="287"/>
      <c r="Z183" s="287"/>
    </row>
    <row r="184" spans="1:26" ht="25.5">
      <c r="A184" s="274"/>
      <c r="B184" s="273" t="s">
        <v>2148</v>
      </c>
      <c r="D184" s="274"/>
      <c r="E184" s="273" t="str">
        <f ca="1">OFFSET(G184,0,language-1)</f>
        <v>A mechanical switching device with an integral interrupter, suitable for making, carrying, and interrupting currents under normal circuit conditions.</v>
      </c>
      <c r="G184" s="265" t="s">
        <v>2147</v>
      </c>
      <c r="H184" s="265" t="s">
        <v>2148</v>
      </c>
      <c r="I184" s="265" t="s">
        <v>2149</v>
      </c>
      <c r="J184" s="265" t="s">
        <v>2150</v>
      </c>
      <c r="K184" s="265" t="s">
        <v>2151</v>
      </c>
      <c r="L184" s="267"/>
      <c r="M184" s="265" t="s">
        <v>2152</v>
      </c>
      <c r="N184" s="276" t="s">
        <v>2153</v>
      </c>
      <c r="O184" s="266" t="s">
        <v>2154</v>
      </c>
      <c r="P184" s="267" t="s">
        <v>2148</v>
      </c>
      <c r="Q184" s="264" t="s">
        <v>2155</v>
      </c>
      <c r="U184" s="271" t="s">
        <v>1447</v>
      </c>
      <c r="V184" s="287"/>
      <c r="W184" s="287"/>
      <c r="X184" s="287"/>
      <c r="Y184" s="287"/>
      <c r="Z184" s="287"/>
    </row>
    <row r="185" spans="2:26" ht="25.5">
      <c r="B185" s="273" t="s">
        <v>2157</v>
      </c>
      <c r="E185" s="273" t="str">
        <f ca="1">OFFSET(G185,0,language-1)</f>
        <v>It is also suitable for interrupting specified short-circuit current that may be less than its close and latch, momentary, and short-time current ratings.</v>
      </c>
      <c r="G185" s="265" t="s">
        <v>2156</v>
      </c>
      <c r="H185" s="265" t="s">
        <v>2157</v>
      </c>
      <c r="I185" s="265" t="s">
        <v>2158</v>
      </c>
      <c r="J185" s="265" t="s">
        <v>2159</v>
      </c>
      <c r="K185" s="265" t="s">
        <v>2160</v>
      </c>
      <c r="L185" s="267"/>
      <c r="M185" s="265" t="s">
        <v>2161</v>
      </c>
      <c r="N185" s="276" t="s">
        <v>2162</v>
      </c>
      <c r="O185" s="266" t="s">
        <v>2163</v>
      </c>
      <c r="P185" s="267" t="s">
        <v>2157</v>
      </c>
      <c r="Q185" s="264" t="s">
        <v>2164</v>
      </c>
      <c r="U185" s="271" t="s">
        <v>1447</v>
      </c>
      <c r="V185" s="287"/>
      <c r="W185" s="287"/>
      <c r="X185" s="287"/>
      <c r="Y185" s="287"/>
      <c r="Z185" s="287"/>
    </row>
    <row r="186" spans="2:26" ht="12.75">
      <c r="B186" s="273" t="s">
        <v>2166</v>
      </c>
      <c r="E186" s="273" t="str">
        <f ca="1">OFFSET(G186,0,language-1)</f>
        <v>Note: Re-closing operation is not necessary for the circuit switcher.</v>
      </c>
      <c r="G186" s="265" t="s">
        <v>2165</v>
      </c>
      <c r="H186" s="265" t="s">
        <v>2166</v>
      </c>
      <c r="I186" s="265" t="s">
        <v>2167</v>
      </c>
      <c r="J186" s="265" t="s">
        <v>2168</v>
      </c>
      <c r="K186" s="265" t="s">
        <v>2169</v>
      </c>
      <c r="L186" s="267"/>
      <c r="M186" s="265" t="s">
        <v>2170</v>
      </c>
      <c r="N186" s="276" t="s">
        <v>2171</v>
      </c>
      <c r="O186" s="266" t="s">
        <v>2172</v>
      </c>
      <c r="P186" s="267" t="s">
        <v>2166</v>
      </c>
      <c r="Q186" s="264" t="s">
        <v>2173</v>
      </c>
      <c r="U186" s="271" t="s">
        <v>1447</v>
      </c>
      <c r="V186" s="287"/>
      <c r="W186" s="287"/>
      <c r="X186" s="287"/>
      <c r="Y186" s="287"/>
      <c r="Z186" s="287"/>
    </row>
    <row r="187" spans="16:26" ht="12.75">
      <c r="P187" s="267"/>
      <c r="U187" s="271" t="s">
        <v>1447</v>
      </c>
      <c r="V187" s="287"/>
      <c r="W187" s="287"/>
      <c r="X187" s="287"/>
      <c r="Y187" s="287"/>
      <c r="Z187" s="287"/>
    </row>
    <row r="188" spans="2:16" ht="13.5" thickBot="1">
      <c r="B188" s="284"/>
      <c r="E188" s="284"/>
      <c r="P188" s="267"/>
    </row>
    <row r="189" spans="1:26" ht="13.5" thickTop="1">
      <c r="A189" s="262">
        <v>2.5</v>
      </c>
      <c r="B189" s="270" t="s">
        <v>2175</v>
      </c>
      <c r="D189" s="262">
        <v>2.5</v>
      </c>
      <c r="E189" s="270" t="str">
        <f ca="1">OFFSET(G189,0,language-1)</f>
        <v>Switch (Load Break Switch)</v>
      </c>
      <c r="G189" s="265" t="s">
        <v>2174</v>
      </c>
      <c r="H189" s="265" t="s">
        <v>2175</v>
      </c>
      <c r="I189" s="265" t="s">
        <v>2176</v>
      </c>
      <c r="J189" s="265" t="s">
        <v>2142</v>
      </c>
      <c r="K189" s="265" t="s">
        <v>2177</v>
      </c>
      <c r="L189" s="265" t="s">
        <v>2178</v>
      </c>
      <c r="M189" s="265" t="s">
        <v>2179</v>
      </c>
      <c r="N189" s="276" t="s">
        <v>2180</v>
      </c>
      <c r="O189" s="266" t="s">
        <v>2181</v>
      </c>
      <c r="P189" s="267" t="s">
        <v>2175</v>
      </c>
      <c r="Q189" s="264" t="s">
        <v>2182</v>
      </c>
      <c r="U189" s="271" t="s">
        <v>1447</v>
      </c>
      <c r="V189" s="287"/>
      <c r="W189" s="287"/>
      <c r="X189" s="287"/>
      <c r="Y189" s="287"/>
      <c r="Z189" s="287"/>
    </row>
    <row r="190" spans="2:26" ht="12.75">
      <c r="B190" s="288" t="s">
        <v>2183</v>
      </c>
      <c r="E190" s="288" t="s">
        <v>2183</v>
      </c>
      <c r="P190" s="267"/>
      <c r="U190" s="271" t="s">
        <v>1447</v>
      </c>
      <c r="V190" s="287"/>
      <c r="W190" s="287"/>
      <c r="X190" s="287"/>
      <c r="Y190" s="287"/>
      <c r="Z190" s="287"/>
    </row>
    <row r="191" spans="1:26" ht="38.25">
      <c r="A191" s="274"/>
      <c r="B191" s="273" t="s">
        <v>2185</v>
      </c>
      <c r="D191" s="274"/>
      <c r="E191" s="273" t="str">
        <f ca="1">OFFSET(G191,0,language-1)</f>
        <v>A mechanical switching device capable of making, carrying and breaking currents under normal circuit conditions which may include specified operating overload conditions and also carrying for a specified time currents under specified abnormal circuit conditions such as those of short circuit.</v>
      </c>
      <c r="G191" s="265" t="s">
        <v>2184</v>
      </c>
      <c r="H191" s="265" t="s">
        <v>2185</v>
      </c>
      <c r="I191" s="265" t="s">
        <v>2186</v>
      </c>
      <c r="J191" s="265" t="s">
        <v>2187</v>
      </c>
      <c r="K191" s="265" t="s">
        <v>2188</v>
      </c>
      <c r="L191" s="267"/>
      <c r="M191" s="265" t="s">
        <v>2189</v>
      </c>
      <c r="N191" s="276" t="s">
        <v>2190</v>
      </c>
      <c r="O191" s="266" t="s">
        <v>2191</v>
      </c>
      <c r="P191" s="267" t="s">
        <v>2185</v>
      </c>
      <c r="Q191" s="264" t="s">
        <v>2192</v>
      </c>
      <c r="U191" s="271" t="s">
        <v>1447</v>
      </c>
      <c r="V191" s="287"/>
      <c r="W191" s="287"/>
      <c r="X191" s="287"/>
      <c r="Y191" s="287"/>
      <c r="Z191" s="287"/>
    </row>
    <row r="192" spans="2:26" ht="38.25">
      <c r="B192" s="273" t="s">
        <v>2194</v>
      </c>
      <c r="E192" s="273" t="str">
        <f ca="1">OFFSET(G192,0,language-1)</f>
        <v>Note: A switch may be capable of making but not breaking short-circuit currents or only to switch the load current of specified characteristics such as shunt capacitor, shunt reactor or resistive currents.</v>
      </c>
      <c r="G192" s="265" t="s">
        <v>2193</v>
      </c>
      <c r="H192" s="265" t="s">
        <v>2194</v>
      </c>
      <c r="I192" s="265" t="s">
        <v>2195</v>
      </c>
      <c r="J192" s="265" t="s">
        <v>2196</v>
      </c>
      <c r="K192" s="265" t="s">
        <v>2197</v>
      </c>
      <c r="L192" s="267"/>
      <c r="M192" s="265" t="s">
        <v>2198</v>
      </c>
      <c r="N192" s="276" t="s">
        <v>2199</v>
      </c>
      <c r="O192" s="266" t="s">
        <v>2200</v>
      </c>
      <c r="P192" s="267" t="s">
        <v>2194</v>
      </c>
      <c r="Q192" s="264" t="s">
        <v>2201</v>
      </c>
      <c r="U192" s="271" t="s">
        <v>1447</v>
      </c>
      <c r="V192" s="287"/>
      <c r="W192" s="287"/>
      <c r="X192" s="287"/>
      <c r="Y192" s="287"/>
      <c r="Z192" s="287"/>
    </row>
    <row r="193" spans="2:26" ht="12.75">
      <c r="B193" s="273" t="s">
        <v>2203</v>
      </c>
      <c r="E193" s="273" t="str">
        <f ca="1">OFFSET(G193,0,language-1)</f>
        <v>Note: A switch often is also called a “load break switch”.</v>
      </c>
      <c r="G193" s="265" t="s">
        <v>2202</v>
      </c>
      <c r="H193" s="265" t="s">
        <v>2203</v>
      </c>
      <c r="I193" s="265" t="s">
        <v>2204</v>
      </c>
      <c r="K193" s="265" t="s">
        <v>2205</v>
      </c>
      <c r="L193" s="267"/>
      <c r="M193" s="265" t="s">
        <v>2206</v>
      </c>
      <c r="O193" s="266" t="s">
        <v>2207</v>
      </c>
      <c r="P193" s="267" t="s">
        <v>2203</v>
      </c>
      <c r="Q193" s="264" t="s">
        <v>2208</v>
      </c>
      <c r="U193" s="271" t="s">
        <v>1447</v>
      </c>
      <c r="V193" s="287"/>
      <c r="W193" s="287"/>
      <c r="X193" s="287"/>
      <c r="Y193" s="287"/>
      <c r="Z193" s="287"/>
    </row>
    <row r="194" spans="16:26" ht="12.75">
      <c r="P194" s="267"/>
      <c r="U194" s="271" t="s">
        <v>1447</v>
      </c>
      <c r="V194" s="287"/>
      <c r="W194" s="287"/>
      <c r="X194" s="287"/>
      <c r="Y194" s="287"/>
      <c r="Z194" s="287"/>
    </row>
    <row r="195" spans="2:16" ht="13.5" thickBot="1">
      <c r="B195" s="284"/>
      <c r="E195" s="284"/>
      <c r="P195" s="267"/>
    </row>
    <row r="196" spans="1:26" ht="13.5" thickTop="1">
      <c r="A196" s="262" t="s">
        <v>2209</v>
      </c>
      <c r="B196" s="270" t="s">
        <v>2211</v>
      </c>
      <c r="D196" s="262" t="s">
        <v>2209</v>
      </c>
      <c r="E196" s="270" t="str">
        <f ca="1">OFFSET(G196,0,language-1)</f>
        <v>Does not close on command; Does not open on command</v>
      </c>
      <c r="G196" s="265" t="s">
        <v>2210</v>
      </c>
      <c r="H196" s="265" t="s">
        <v>2211</v>
      </c>
      <c r="I196" s="265" t="s">
        <v>2212</v>
      </c>
      <c r="J196" s="265" t="s">
        <v>2213</v>
      </c>
      <c r="K196" s="265" t="s">
        <v>2214</v>
      </c>
      <c r="L196" s="265" t="s">
        <v>2215</v>
      </c>
      <c r="M196" s="265" t="s">
        <v>2216</v>
      </c>
      <c r="N196" s="276" t="s">
        <v>2217</v>
      </c>
      <c r="O196" s="266" t="s">
        <v>2218</v>
      </c>
      <c r="P196" s="267" t="s">
        <v>2211</v>
      </c>
      <c r="Q196" s="264" t="s">
        <v>2219</v>
      </c>
      <c r="U196" s="271" t="s">
        <v>1447</v>
      </c>
      <c r="V196" s="271" t="s">
        <v>1447</v>
      </c>
      <c r="W196" s="287"/>
      <c r="X196" s="287"/>
      <c r="Y196" s="287"/>
      <c r="Z196" s="287"/>
    </row>
    <row r="197" spans="2:26" ht="12.75">
      <c r="B197" s="273" t="s">
        <v>2221</v>
      </c>
      <c r="E197" s="273" t="str">
        <f ca="1">OFFSET(G197,0,language-1)</f>
        <v>This kind of failure refers to the electrical control and/or mechanical operation of the circuit breaker.</v>
      </c>
      <c r="G197" s="265" t="s">
        <v>2220</v>
      </c>
      <c r="H197" s="265" t="s">
        <v>2221</v>
      </c>
      <c r="I197" s="265" t="s">
        <v>2222</v>
      </c>
      <c r="J197" s="265" t="s">
        <v>2223</v>
      </c>
      <c r="K197" s="265" t="s">
        <v>2224</v>
      </c>
      <c r="L197" s="265" t="s">
        <v>2225</v>
      </c>
      <c r="M197" s="265" t="s">
        <v>2226</v>
      </c>
      <c r="N197" s="276" t="s">
        <v>2227</v>
      </c>
      <c r="O197" s="266" t="s">
        <v>2228</v>
      </c>
      <c r="P197" s="267" t="s">
        <v>2221</v>
      </c>
      <c r="Q197" s="264" t="s">
        <v>2229</v>
      </c>
      <c r="U197" s="271" t="s">
        <v>1447</v>
      </c>
      <c r="V197" s="271" t="s">
        <v>1447</v>
      </c>
      <c r="W197" s="287"/>
      <c r="X197" s="287"/>
      <c r="Y197" s="287"/>
      <c r="Z197" s="287"/>
    </row>
    <row r="198" spans="16:26" ht="12.75">
      <c r="P198" s="267"/>
      <c r="U198" s="271" t="s">
        <v>1447</v>
      </c>
      <c r="V198" s="271" t="s">
        <v>1447</v>
      </c>
      <c r="W198" s="287"/>
      <c r="X198" s="287"/>
      <c r="Y198" s="287"/>
      <c r="Z198" s="287"/>
    </row>
    <row r="199" spans="2:16" ht="13.5" thickBot="1">
      <c r="B199" s="284"/>
      <c r="E199" s="284"/>
      <c r="P199" s="267"/>
    </row>
    <row r="200" spans="1:26" ht="13.5" thickTop="1">
      <c r="A200" s="262" t="s">
        <v>2230</v>
      </c>
      <c r="B200" s="270" t="s">
        <v>2232</v>
      </c>
      <c r="D200" s="262" t="s">
        <v>2230</v>
      </c>
      <c r="E200" s="270" t="str">
        <f ca="1">OFFSET(G200,0,language-1)</f>
        <v>Closes without command; Opens without command</v>
      </c>
      <c r="G200" s="265" t="s">
        <v>2231</v>
      </c>
      <c r="H200" s="265" t="s">
        <v>2232</v>
      </c>
      <c r="I200" s="265" t="s">
        <v>2233</v>
      </c>
      <c r="J200" s="265" t="s">
        <v>2234</v>
      </c>
      <c r="K200" s="265" t="s">
        <v>2235</v>
      </c>
      <c r="L200" s="265" t="s">
        <v>2236</v>
      </c>
      <c r="M200" s="265" t="s">
        <v>2237</v>
      </c>
      <c r="N200" s="276" t="s">
        <v>2238</v>
      </c>
      <c r="O200" s="266" t="s">
        <v>2239</v>
      </c>
      <c r="P200" s="267" t="s">
        <v>2232</v>
      </c>
      <c r="Q200" s="264" t="s">
        <v>2240</v>
      </c>
      <c r="U200" s="271" t="s">
        <v>1447</v>
      </c>
      <c r="V200" s="271" t="s">
        <v>1447</v>
      </c>
      <c r="W200" s="287"/>
      <c r="X200" s="287"/>
      <c r="Y200" s="287"/>
      <c r="Z200" s="287"/>
    </row>
    <row r="201" spans="2:26" ht="25.5">
      <c r="B201" s="273" t="s">
        <v>2242</v>
      </c>
      <c r="E201" s="273" t="str">
        <f ca="1">OFFSET(G201,0,language-1)</f>
        <v>This kind of failure refers to the electrical control and/or operating mechanism of the circuit breaker (not due to failure of the substation protection or control system functions).</v>
      </c>
      <c r="G201" s="265" t="s">
        <v>2241</v>
      </c>
      <c r="H201" s="265" t="s">
        <v>2242</v>
      </c>
      <c r="I201" s="265" t="s">
        <v>2243</v>
      </c>
      <c r="J201" s="265" t="s">
        <v>2244</v>
      </c>
      <c r="K201" s="265" t="s">
        <v>2245</v>
      </c>
      <c r="L201" s="265" t="s">
        <v>2246</v>
      </c>
      <c r="M201" s="265" t="s">
        <v>2247</v>
      </c>
      <c r="N201" s="276" t="s">
        <v>2248</v>
      </c>
      <c r="O201" s="266" t="s">
        <v>2249</v>
      </c>
      <c r="P201" s="267" t="s">
        <v>2242</v>
      </c>
      <c r="Q201" s="264" t="s">
        <v>2250</v>
      </c>
      <c r="U201" s="271" t="s">
        <v>1447</v>
      </c>
      <c r="V201" s="271" t="s">
        <v>1447</v>
      </c>
      <c r="W201" s="287"/>
      <c r="X201" s="287"/>
      <c r="Y201" s="287"/>
      <c r="Z201" s="287"/>
    </row>
    <row r="202" spans="16:26" ht="12.75">
      <c r="P202" s="267"/>
      <c r="U202" s="271" t="s">
        <v>1447</v>
      </c>
      <c r="V202" s="271" t="s">
        <v>1447</v>
      </c>
      <c r="W202" s="287"/>
      <c r="X202" s="287"/>
      <c r="Y202" s="287"/>
      <c r="Z202" s="287"/>
    </row>
    <row r="203" spans="2:16" ht="13.5" thickBot="1">
      <c r="B203" s="284"/>
      <c r="E203" s="284"/>
      <c r="P203" s="267"/>
    </row>
    <row r="204" spans="1:26" ht="13.5" thickTop="1">
      <c r="A204" s="262" t="s">
        <v>2251</v>
      </c>
      <c r="B204" s="283" t="s">
        <v>419</v>
      </c>
      <c r="D204" s="262" t="s">
        <v>2251</v>
      </c>
      <c r="E204" s="283" t="str">
        <f ca="1">OFFSET(G204,0,language-1)</f>
        <v>Fails to carry current</v>
      </c>
      <c r="G204" s="265" t="s">
        <v>2252</v>
      </c>
      <c r="H204" s="265" t="s">
        <v>419</v>
      </c>
      <c r="I204" s="265" t="s">
        <v>2253</v>
      </c>
      <c r="J204" s="265" t="s">
        <v>2254</v>
      </c>
      <c r="K204" s="265" t="s">
        <v>2255</v>
      </c>
      <c r="L204" s="265" t="s">
        <v>2256</v>
      </c>
      <c r="M204" s="265" t="s">
        <v>2257</v>
      </c>
      <c r="N204" s="276" t="s">
        <v>2258</v>
      </c>
      <c r="O204" s="266" t="s">
        <v>2259</v>
      </c>
      <c r="P204" s="267" t="s">
        <v>419</v>
      </c>
      <c r="Q204" s="264" t="s">
        <v>2260</v>
      </c>
      <c r="U204" s="271" t="s">
        <v>1447</v>
      </c>
      <c r="V204" s="271" t="s">
        <v>1447</v>
      </c>
      <c r="W204" s="271" t="s">
        <v>1447</v>
      </c>
      <c r="X204" s="287"/>
      <c r="Y204" s="287"/>
      <c r="Z204" s="287"/>
    </row>
    <row r="205" spans="2:26" ht="25.5">
      <c r="B205" s="273" t="s">
        <v>2262</v>
      </c>
      <c r="E205" s="273" t="str">
        <f ca="1">OFFSET(G205,0,language-1)</f>
        <v>This kind of failure refers to an electrical phenomena in the interrupter units or terminals of the circuit breaker at the closed position.</v>
      </c>
      <c r="G205" s="265" t="s">
        <v>2261</v>
      </c>
      <c r="H205" s="265" t="s">
        <v>2262</v>
      </c>
      <c r="I205" s="265" t="s">
        <v>2263</v>
      </c>
      <c r="J205" s="265" t="s">
        <v>2264</v>
      </c>
      <c r="K205" s="265" t="s">
        <v>2265</v>
      </c>
      <c r="L205" s="265" t="s">
        <v>2266</v>
      </c>
      <c r="M205" s="265" t="s">
        <v>2267</v>
      </c>
      <c r="N205" s="276" t="s">
        <v>2268</v>
      </c>
      <c r="O205" s="266" t="s">
        <v>2269</v>
      </c>
      <c r="P205" s="267" t="s">
        <v>2262</v>
      </c>
      <c r="Q205" s="264" t="s">
        <v>2270</v>
      </c>
      <c r="U205" s="271" t="s">
        <v>1447</v>
      </c>
      <c r="V205" s="271" t="s">
        <v>1447</v>
      </c>
      <c r="W205" s="271" t="s">
        <v>1447</v>
      </c>
      <c r="X205" s="287"/>
      <c r="Y205" s="287"/>
      <c r="Z205" s="287"/>
    </row>
    <row r="206" spans="16:26" ht="12.75">
      <c r="P206" s="267"/>
      <c r="U206" s="271" t="s">
        <v>1447</v>
      </c>
      <c r="V206" s="271" t="s">
        <v>1447</v>
      </c>
      <c r="W206" s="271" t="s">
        <v>1447</v>
      </c>
      <c r="X206" s="287"/>
      <c r="Y206" s="287"/>
      <c r="Z206" s="287"/>
    </row>
    <row r="207" spans="2:16" ht="13.5" thickBot="1">
      <c r="B207" s="284"/>
      <c r="E207" s="284"/>
      <c r="P207" s="267"/>
    </row>
    <row r="208" spans="1:26" ht="13.5" thickTop="1">
      <c r="A208" s="262" t="s">
        <v>2271</v>
      </c>
      <c r="B208" s="270" t="s">
        <v>2273</v>
      </c>
      <c r="D208" s="262" t="s">
        <v>2271</v>
      </c>
      <c r="E208" s="270" t="str">
        <f ca="1">OFFSET(G208,0,language-1)</f>
        <v>Breakdown to earth</v>
      </c>
      <c r="G208" s="265" t="s">
        <v>2272</v>
      </c>
      <c r="H208" s="265" t="s">
        <v>2273</v>
      </c>
      <c r="I208" s="265" t="s">
        <v>2274</v>
      </c>
      <c r="J208" s="265" t="s">
        <v>2275</v>
      </c>
      <c r="K208" s="265" t="s">
        <v>2276</v>
      </c>
      <c r="L208" s="265" t="s">
        <v>2277</v>
      </c>
      <c r="M208" s="265" t="s">
        <v>2278</v>
      </c>
      <c r="N208" s="276" t="s">
        <v>2279</v>
      </c>
      <c r="O208" s="266" t="s">
        <v>2280</v>
      </c>
      <c r="P208" s="267" t="s">
        <v>2273</v>
      </c>
      <c r="Q208" s="264" t="s">
        <v>2281</v>
      </c>
      <c r="U208" s="271" t="s">
        <v>1447</v>
      </c>
      <c r="V208" s="271" t="s">
        <v>1447</v>
      </c>
      <c r="W208" s="271" t="s">
        <v>1447</v>
      </c>
      <c r="X208" s="271" t="s">
        <v>1447</v>
      </c>
      <c r="Y208" s="271" t="s">
        <v>1447</v>
      </c>
      <c r="Z208" s="271" t="s">
        <v>1447</v>
      </c>
    </row>
    <row r="209" spans="2:26" ht="25.5">
      <c r="B209" s="273" t="s">
        <v>2283</v>
      </c>
      <c r="E209" s="273" t="str">
        <f ca="1">OFFSET(G209,0,language-1)</f>
        <v>This kind of failure refers to an electrical breakdown between parts of the circuit breaker at service voltage and earthed parts.</v>
      </c>
      <c r="G209" s="265" t="s">
        <v>2282</v>
      </c>
      <c r="H209" s="265" t="s">
        <v>2283</v>
      </c>
      <c r="I209" s="265" t="s">
        <v>2284</v>
      </c>
      <c r="J209" s="265" t="s">
        <v>2285</v>
      </c>
      <c r="K209" s="265" t="s">
        <v>2286</v>
      </c>
      <c r="L209" s="265" t="s">
        <v>2287</v>
      </c>
      <c r="M209" s="265" t="s">
        <v>2288</v>
      </c>
      <c r="N209" s="276" t="s">
        <v>2289</v>
      </c>
      <c r="O209" s="266" t="s">
        <v>2290</v>
      </c>
      <c r="P209" s="267" t="s">
        <v>2283</v>
      </c>
      <c r="Q209" s="264" t="s">
        <v>2291</v>
      </c>
      <c r="U209" s="271" t="s">
        <v>1447</v>
      </c>
      <c r="V209" s="271" t="s">
        <v>1447</v>
      </c>
      <c r="W209" s="271" t="s">
        <v>1447</v>
      </c>
      <c r="X209" s="271" t="s">
        <v>1447</v>
      </c>
      <c r="Y209" s="271" t="s">
        <v>1447</v>
      </c>
      <c r="Z209" s="271" t="s">
        <v>1447</v>
      </c>
    </row>
    <row r="210" spans="16:26" ht="12.75">
      <c r="P210" s="267"/>
      <c r="U210" s="271" t="s">
        <v>1447</v>
      </c>
      <c r="V210" s="271" t="s">
        <v>1447</v>
      </c>
      <c r="W210" s="271" t="s">
        <v>1447</v>
      </c>
      <c r="X210" s="271" t="s">
        <v>1447</v>
      </c>
      <c r="Y210" s="271" t="s">
        <v>1447</v>
      </c>
      <c r="Z210" s="271" t="s">
        <v>1447</v>
      </c>
    </row>
    <row r="211" spans="2:16" ht="13.5" thickBot="1">
      <c r="B211" s="284"/>
      <c r="E211" s="284"/>
      <c r="P211" s="267"/>
    </row>
    <row r="212" spans="1:26" ht="13.5" thickTop="1">
      <c r="A212" s="262" t="s">
        <v>2292</v>
      </c>
      <c r="B212" s="283" t="s">
        <v>2294</v>
      </c>
      <c r="D212" s="262" t="s">
        <v>2292</v>
      </c>
      <c r="E212" s="283" t="str">
        <f ca="1">OFFSET(G212,0,language-1)</f>
        <v>Breakdown between poles</v>
      </c>
      <c r="G212" s="265" t="s">
        <v>2293</v>
      </c>
      <c r="H212" s="265" t="s">
        <v>2294</v>
      </c>
      <c r="I212" s="265" t="s">
        <v>2295</v>
      </c>
      <c r="J212" s="265" t="s">
        <v>2296</v>
      </c>
      <c r="K212" s="265" t="s">
        <v>2297</v>
      </c>
      <c r="L212" s="265" t="s">
        <v>2298</v>
      </c>
      <c r="M212" s="265" t="s">
        <v>2299</v>
      </c>
      <c r="N212" s="276" t="s">
        <v>2300</v>
      </c>
      <c r="O212" s="266" t="s">
        <v>2301</v>
      </c>
      <c r="P212" s="267" t="s">
        <v>2294</v>
      </c>
      <c r="Q212" s="264" t="s">
        <v>2302</v>
      </c>
      <c r="U212" s="271" t="s">
        <v>1447</v>
      </c>
      <c r="V212" s="271" t="s">
        <v>1447</v>
      </c>
      <c r="W212" s="271" t="s">
        <v>1447</v>
      </c>
      <c r="X212" s="271" t="s">
        <v>1447</v>
      </c>
      <c r="Y212" s="271" t="s">
        <v>1447</v>
      </c>
      <c r="Z212" s="271" t="s">
        <v>1447</v>
      </c>
    </row>
    <row r="213" spans="2:26" ht="25.5">
      <c r="B213" s="273" t="s">
        <v>2304</v>
      </c>
      <c r="E213" s="273" t="str">
        <f ca="1">OFFSET(G213,0,language-1)</f>
        <v>This kind of failure refers to an electrical breakdown between parts at service voltage of different poles of the circuit breaker.</v>
      </c>
      <c r="G213" s="265" t="s">
        <v>2303</v>
      </c>
      <c r="H213" s="265" t="s">
        <v>2304</v>
      </c>
      <c r="I213" s="265" t="s">
        <v>2305</v>
      </c>
      <c r="J213" s="265" t="s">
        <v>2306</v>
      </c>
      <c r="K213" s="265" t="s">
        <v>2307</v>
      </c>
      <c r="L213" s="265" t="s">
        <v>2308</v>
      </c>
      <c r="M213" s="265" t="s">
        <v>2309</v>
      </c>
      <c r="N213" s="276" t="s">
        <v>2310</v>
      </c>
      <c r="O213" s="266" t="s">
        <v>2311</v>
      </c>
      <c r="P213" s="267" t="s">
        <v>2304</v>
      </c>
      <c r="Q213" s="264" t="s">
        <v>2312</v>
      </c>
      <c r="U213" s="271" t="s">
        <v>1447</v>
      </c>
      <c r="V213" s="271" t="s">
        <v>1447</v>
      </c>
      <c r="W213" s="271" t="s">
        <v>1447</v>
      </c>
      <c r="X213" s="271" t="s">
        <v>1447</v>
      </c>
      <c r="Y213" s="271" t="s">
        <v>1447</v>
      </c>
      <c r="Z213" s="271" t="s">
        <v>1447</v>
      </c>
    </row>
    <row r="214" spans="16:26" ht="12.75">
      <c r="P214" s="267"/>
      <c r="U214" s="271" t="s">
        <v>1447</v>
      </c>
      <c r="V214" s="271" t="s">
        <v>1447</v>
      </c>
      <c r="W214" s="271" t="s">
        <v>1447</v>
      </c>
      <c r="X214" s="271" t="s">
        <v>1447</v>
      </c>
      <c r="Y214" s="271" t="s">
        <v>1447</v>
      </c>
      <c r="Z214" s="271" t="s">
        <v>1447</v>
      </c>
    </row>
    <row r="215" spans="2:16" ht="13.5" thickBot="1">
      <c r="B215" s="281"/>
      <c r="E215" s="281"/>
      <c r="P215" s="267"/>
    </row>
    <row r="216" spans="1:26" ht="13.5" thickTop="1">
      <c r="A216" s="262" t="s">
        <v>2313</v>
      </c>
      <c r="B216" s="283" t="s">
        <v>2315</v>
      </c>
      <c r="D216" s="262" t="s">
        <v>2313</v>
      </c>
      <c r="E216" s="283" t="str">
        <f ca="1">OFFSET(G216,0,language-1)</f>
        <v>Breakdown across pole during operation (Does not make/interrupt the current)</v>
      </c>
      <c r="G216" s="265" t="s">
        <v>2314</v>
      </c>
      <c r="H216" s="265" t="s">
        <v>2315</v>
      </c>
      <c r="I216" s="265" t="s">
        <v>2316</v>
      </c>
      <c r="J216" s="265" t="s">
        <v>2317</v>
      </c>
      <c r="K216" s="265" t="s">
        <v>2318</v>
      </c>
      <c r="L216" s="265" t="s">
        <v>2319</v>
      </c>
      <c r="M216" s="265" t="s">
        <v>2320</v>
      </c>
      <c r="N216" s="276" t="s">
        <v>2321</v>
      </c>
      <c r="O216" s="266" t="s">
        <v>2322</v>
      </c>
      <c r="P216" s="267" t="s">
        <v>2315</v>
      </c>
      <c r="Q216" s="264" t="s">
        <v>2323</v>
      </c>
      <c r="U216" s="271" t="s">
        <v>1447</v>
      </c>
      <c r="V216" s="271"/>
      <c r="W216" s="287"/>
      <c r="X216" s="287"/>
      <c r="Y216" s="287"/>
      <c r="Z216" s="287"/>
    </row>
    <row r="217" spans="2:26" ht="25.5">
      <c r="B217" s="273" t="s">
        <v>2325</v>
      </c>
      <c r="E217" s="273" t="str">
        <f ca="1">OFFSET(G217,0,language-1)</f>
        <v>This kind of failure refers to an electrical phenomena in the interrupter units of the circuit breaker during making and breaking operations.</v>
      </c>
      <c r="G217" s="265" t="s">
        <v>2324</v>
      </c>
      <c r="H217" s="265" t="s">
        <v>2325</v>
      </c>
      <c r="I217" s="265" t="s">
        <v>2326</v>
      </c>
      <c r="J217" s="265" t="s">
        <v>2327</v>
      </c>
      <c r="K217" s="265" t="s">
        <v>2328</v>
      </c>
      <c r="L217" s="265" t="s">
        <v>2329</v>
      </c>
      <c r="M217" s="265" t="s">
        <v>2330</v>
      </c>
      <c r="N217" s="276" t="s">
        <v>2331</v>
      </c>
      <c r="O217" s="266" t="s">
        <v>2332</v>
      </c>
      <c r="P217" s="267" t="s">
        <v>2325</v>
      </c>
      <c r="Q217" s="264" t="s">
        <v>2333</v>
      </c>
      <c r="U217" s="271" t="s">
        <v>1447</v>
      </c>
      <c r="V217" s="271"/>
      <c r="W217" s="287"/>
      <c r="X217" s="287"/>
      <c r="Y217" s="287"/>
      <c r="Z217" s="287"/>
    </row>
    <row r="218" spans="16:26" ht="12.75">
      <c r="P218" s="267"/>
      <c r="U218" s="271" t="s">
        <v>1447</v>
      </c>
      <c r="V218" s="271"/>
      <c r="W218" s="287"/>
      <c r="X218" s="287"/>
      <c r="Y218" s="287"/>
      <c r="Z218" s="287"/>
    </row>
    <row r="219" spans="2:16" ht="13.5" thickBot="1">
      <c r="B219" s="281"/>
      <c r="E219" s="281"/>
      <c r="P219" s="267"/>
    </row>
    <row r="220" spans="1:26" ht="13.5" thickTop="1">
      <c r="A220" s="262" t="s">
        <v>2334</v>
      </c>
      <c r="B220" s="283" t="s">
        <v>2336</v>
      </c>
      <c r="D220" s="262" t="s">
        <v>2334</v>
      </c>
      <c r="E220" s="283" t="str">
        <f ca="1">OFFSET(G220,0,language-1)</f>
        <v>Breakdown across pole in open position</v>
      </c>
      <c r="G220" s="265" t="s">
        <v>2335</v>
      </c>
      <c r="H220" s="265" t="s">
        <v>2336</v>
      </c>
      <c r="I220" s="265" t="s">
        <v>2337</v>
      </c>
      <c r="J220" s="265" t="s">
        <v>2338</v>
      </c>
      <c r="K220" s="265" t="s">
        <v>2339</v>
      </c>
      <c r="L220" s="265" t="s">
        <v>2340</v>
      </c>
      <c r="M220" s="265" t="s">
        <v>2341</v>
      </c>
      <c r="N220" s="276" t="s">
        <v>2342</v>
      </c>
      <c r="O220" s="266" t="s">
        <v>2343</v>
      </c>
      <c r="P220" s="267" t="s">
        <v>2336</v>
      </c>
      <c r="Q220" s="264" t="s">
        <v>2344</v>
      </c>
      <c r="U220" s="271" t="s">
        <v>1447</v>
      </c>
      <c r="V220" s="271"/>
      <c r="W220" s="287"/>
      <c r="X220" s="287"/>
      <c r="Y220" s="287"/>
      <c r="Z220" s="287"/>
    </row>
    <row r="221" spans="2:26" ht="25.5">
      <c r="B221" s="273" t="s">
        <v>2346</v>
      </c>
      <c r="E221" s="273" t="str">
        <f ca="1">OFFSET(G221,0,language-1)</f>
        <v>This kind of failure refers to an electrical breakdown between the contacts of the interrupter units or the terminals of the circuit breaker within one pole.</v>
      </c>
      <c r="G221" s="265" t="s">
        <v>2345</v>
      </c>
      <c r="H221" s="265" t="s">
        <v>2346</v>
      </c>
      <c r="I221" s="265" t="s">
        <v>2347</v>
      </c>
      <c r="J221" s="265" t="s">
        <v>2348</v>
      </c>
      <c r="K221" s="265" t="s">
        <v>2349</v>
      </c>
      <c r="L221" s="265" t="s">
        <v>2350</v>
      </c>
      <c r="M221" s="265" t="s">
        <v>2351</v>
      </c>
      <c r="N221" s="276" t="s">
        <v>2352</v>
      </c>
      <c r="O221" s="266" t="s">
        <v>2353</v>
      </c>
      <c r="P221" s="267" t="s">
        <v>2346</v>
      </c>
      <c r="Q221" s="264" t="s">
        <v>2354</v>
      </c>
      <c r="U221" s="271" t="s">
        <v>1447</v>
      </c>
      <c r="V221" s="271"/>
      <c r="W221" s="287"/>
      <c r="X221" s="287"/>
      <c r="Y221" s="287"/>
      <c r="Z221" s="287"/>
    </row>
    <row r="222" spans="16:26" ht="12.75">
      <c r="P222" s="267"/>
      <c r="U222" s="271" t="s">
        <v>1447</v>
      </c>
      <c r="V222" s="271"/>
      <c r="W222" s="287"/>
      <c r="X222" s="287"/>
      <c r="Y222" s="287"/>
      <c r="Z222" s="287"/>
    </row>
    <row r="223" spans="2:16" ht="13.5" thickBot="1">
      <c r="B223" s="281"/>
      <c r="E223" s="281"/>
      <c r="P223" s="267"/>
    </row>
    <row r="224" spans="1:26" ht="26.25" thickTop="1">
      <c r="A224" s="262" t="s">
        <v>2355</v>
      </c>
      <c r="B224" s="283" t="s">
        <v>2357</v>
      </c>
      <c r="D224" s="262" t="s">
        <v>2355</v>
      </c>
      <c r="E224" s="283" t="str">
        <f ca="1">OFFSET(G224,0,language-1)</f>
        <v>Locking in open or closed position
(alarm has been triggered by the control system)</v>
      </c>
      <c r="G224" s="265" t="s">
        <v>2356</v>
      </c>
      <c r="H224" s="265" t="s">
        <v>2357</v>
      </c>
      <c r="I224" s="265" t="s">
        <v>2358</v>
      </c>
      <c r="J224" s="265" t="s">
        <v>2359</v>
      </c>
      <c r="K224" s="265" t="s">
        <v>2360</v>
      </c>
      <c r="L224" s="265" t="s">
        <v>2361</v>
      </c>
      <c r="M224" s="265" t="s">
        <v>2362</v>
      </c>
      <c r="N224" s="265" t="s">
        <v>2363</v>
      </c>
      <c r="O224" s="266" t="s">
        <v>2364</v>
      </c>
      <c r="P224" s="267" t="s">
        <v>2357</v>
      </c>
      <c r="Q224" s="264" t="s">
        <v>2365</v>
      </c>
      <c r="U224" s="271" t="s">
        <v>1447</v>
      </c>
      <c r="V224" s="271" t="s">
        <v>1447</v>
      </c>
      <c r="W224" s="287"/>
      <c r="X224" s="287"/>
      <c r="Y224" s="287"/>
      <c r="Z224" s="287"/>
    </row>
    <row r="225" spans="2:26" ht="51">
      <c r="B225" s="273" t="s">
        <v>2367</v>
      </c>
      <c r="E225" s="273" t="str">
        <f ca="1">OFFSET(G225,0,language-1)</f>
        <v>This kind of failure refers to an electrical blocking set by the control system of the circuit breaker.  The failure characteristic is not meant for situation where the locking is discovered, while giving a command to open or close. In the case the failure mode "does not close or open on command" is applicable.</v>
      </c>
      <c r="G225" s="265" t="s">
        <v>2366</v>
      </c>
      <c r="H225" s="265" t="s">
        <v>2367</v>
      </c>
      <c r="I225" s="265" t="s">
        <v>2368</v>
      </c>
      <c r="J225" s="265" t="s">
        <v>2369</v>
      </c>
      <c r="K225" s="265" t="s">
        <v>2370</v>
      </c>
      <c r="L225" s="265" t="s">
        <v>2371</v>
      </c>
      <c r="M225" s="265" t="s">
        <v>2372</v>
      </c>
      <c r="N225" s="265" t="s">
        <v>2373</v>
      </c>
      <c r="O225" s="266" t="s">
        <v>2374</v>
      </c>
      <c r="P225" s="267" t="s">
        <v>2367</v>
      </c>
      <c r="Q225" s="264" t="s">
        <v>2375</v>
      </c>
      <c r="U225" s="271" t="s">
        <v>1447</v>
      </c>
      <c r="V225" s="271" t="s">
        <v>1447</v>
      </c>
      <c r="W225" s="287"/>
      <c r="X225" s="287"/>
      <c r="Y225" s="287"/>
      <c r="Z225" s="287"/>
    </row>
    <row r="226" spans="16:26" ht="12.75">
      <c r="P226" s="267"/>
      <c r="U226" s="271" t="s">
        <v>1447</v>
      </c>
      <c r="V226" s="271" t="s">
        <v>1447</v>
      </c>
      <c r="W226" s="287"/>
      <c r="X226" s="287"/>
      <c r="Y226" s="287"/>
      <c r="Z226" s="287"/>
    </row>
    <row r="227" spans="2:16" ht="13.5" thickBot="1">
      <c r="B227" s="281"/>
      <c r="E227" s="281"/>
      <c r="P227" s="267"/>
    </row>
    <row r="228" spans="1:26" ht="13.5" thickTop="1">
      <c r="A228" s="274" t="s">
        <v>3042</v>
      </c>
      <c r="B228" s="283" t="s">
        <v>2377</v>
      </c>
      <c r="D228" s="274" t="s">
        <v>3042</v>
      </c>
      <c r="E228" s="283" t="str">
        <f ca="1">OFFSET(G228,0,language-1)</f>
        <v>Locking in open or closed position</v>
      </c>
      <c r="G228" s="265" t="s">
        <v>2376</v>
      </c>
      <c r="H228" s="265" t="s">
        <v>2377</v>
      </c>
      <c r="I228" s="265" t="s">
        <v>2378</v>
      </c>
      <c r="J228" s="265" t="s">
        <v>2379</v>
      </c>
      <c r="K228" s="265" t="s">
        <v>2380</v>
      </c>
      <c r="L228" s="265" t="s">
        <v>2381</v>
      </c>
      <c r="M228" s="265" t="s">
        <v>2382</v>
      </c>
      <c r="N228" s="276" t="s">
        <v>2383</v>
      </c>
      <c r="O228" s="266" t="s">
        <v>2384</v>
      </c>
      <c r="P228" s="267" t="s">
        <v>2377</v>
      </c>
      <c r="Q228" s="264" t="s">
        <v>2385</v>
      </c>
      <c r="U228" s="271" t="s">
        <v>1447</v>
      </c>
      <c r="V228" s="271" t="s">
        <v>1447</v>
      </c>
      <c r="W228" s="287"/>
      <c r="X228" s="287"/>
      <c r="Y228" s="287"/>
      <c r="Z228" s="287"/>
    </row>
    <row r="229" spans="2:26" ht="12.75">
      <c r="B229" s="273" t="s">
        <v>2387</v>
      </c>
      <c r="E229" s="273" t="str">
        <f ca="1">OFFSET(G229,0,language-1)</f>
        <v>This kind of failure refers to an electrical blocking set by the control system of the circuit breaker. </v>
      </c>
      <c r="G229" s="265" t="s">
        <v>2386</v>
      </c>
      <c r="H229" s="265" t="s">
        <v>2387</v>
      </c>
      <c r="I229" s="265" t="s">
        <v>2388</v>
      </c>
      <c r="J229" s="265" t="s">
        <v>2389</v>
      </c>
      <c r="K229" s="265" t="s">
        <v>2390</v>
      </c>
      <c r="L229" s="265" t="s">
        <v>2391</v>
      </c>
      <c r="M229" s="265" t="s">
        <v>2392</v>
      </c>
      <c r="N229" s="276" t="s">
        <v>2393</v>
      </c>
      <c r="O229" s="266" t="s">
        <v>2394</v>
      </c>
      <c r="P229" s="267" t="s">
        <v>2387</v>
      </c>
      <c r="Q229" s="264" t="s">
        <v>2395</v>
      </c>
      <c r="U229" s="271" t="s">
        <v>1447</v>
      </c>
      <c r="V229" s="271" t="s">
        <v>1447</v>
      </c>
      <c r="W229" s="287"/>
      <c r="X229" s="287"/>
      <c r="Y229" s="287"/>
      <c r="Z229" s="287"/>
    </row>
    <row r="230" spans="2:26" ht="38.25">
      <c r="B230" s="273" t="s">
        <v>2397</v>
      </c>
      <c r="E230" s="273" t="str">
        <f ca="1">OFFSET(G230,0,language-1)</f>
        <v>This failure characteristic is not meant for situations, where the locking is discovered, while giving a command to open or to close. I that case the failure mode “Does not close or open on command” is applicable.</v>
      </c>
      <c r="G230" s="265" t="s">
        <v>2396</v>
      </c>
      <c r="H230" s="265" t="s">
        <v>2397</v>
      </c>
      <c r="I230" s="265" t="s">
        <v>2398</v>
      </c>
      <c r="J230" s="265" t="s">
        <v>2399</v>
      </c>
      <c r="K230" s="265" t="s">
        <v>2400</v>
      </c>
      <c r="L230" s="265" t="s">
        <v>2371</v>
      </c>
      <c r="M230" s="265" t="s">
        <v>2401</v>
      </c>
      <c r="N230" s="276" t="s">
        <v>2402</v>
      </c>
      <c r="O230" s="266" t="s">
        <v>2403</v>
      </c>
      <c r="P230" s="267" t="s">
        <v>2397</v>
      </c>
      <c r="Q230" s="264" t="s">
        <v>2404</v>
      </c>
      <c r="U230" s="271" t="s">
        <v>1447</v>
      </c>
      <c r="V230" s="271" t="s">
        <v>1447</v>
      </c>
      <c r="W230" s="287"/>
      <c r="X230" s="287"/>
      <c r="Y230" s="287"/>
      <c r="Z230" s="287"/>
    </row>
    <row r="231" spans="16:26" ht="12.75">
      <c r="P231" s="267"/>
      <c r="U231" s="271" t="s">
        <v>1447</v>
      </c>
      <c r="V231" s="271" t="s">
        <v>1447</v>
      </c>
      <c r="W231" s="287"/>
      <c r="X231" s="287"/>
      <c r="Y231" s="287"/>
      <c r="Z231" s="287"/>
    </row>
    <row r="232" ht="12.75">
      <c r="P232" s="267"/>
    </row>
    <row r="233" spans="2:16" ht="13.5" thickBot="1">
      <c r="B233" s="281"/>
      <c r="E233" s="281"/>
      <c r="P233" s="267"/>
    </row>
    <row r="234" spans="1:26" ht="13.5" thickTop="1">
      <c r="A234" s="274" t="s">
        <v>3043</v>
      </c>
      <c r="B234" s="283" t="s">
        <v>2406</v>
      </c>
      <c r="D234" s="274" t="s">
        <v>3043</v>
      </c>
      <c r="E234" s="283" t="str">
        <f ca="1">OFFSET(G234,0,language-1)</f>
        <v>Main Kind of Service</v>
      </c>
      <c r="G234" s="265" t="s">
        <v>2405</v>
      </c>
      <c r="H234" s="265" t="s">
        <v>2406</v>
      </c>
      <c r="I234" s="265" t="s">
        <v>2407</v>
      </c>
      <c r="J234" s="265" t="s">
        <v>2408</v>
      </c>
      <c r="K234" s="265" t="s">
        <v>2409</v>
      </c>
      <c r="L234" s="265" t="s">
        <v>2410</v>
      </c>
      <c r="M234" s="265" t="s">
        <v>2411</v>
      </c>
      <c r="N234" s="265" t="s">
        <v>2412</v>
      </c>
      <c r="O234" s="266" t="s">
        <v>2413</v>
      </c>
      <c r="P234" s="267" t="s">
        <v>2406</v>
      </c>
      <c r="Q234" s="264" t="s">
        <v>2414</v>
      </c>
      <c r="U234" s="271" t="s">
        <v>1447</v>
      </c>
      <c r="V234" s="271"/>
      <c r="W234" s="287"/>
      <c r="X234" s="287"/>
      <c r="Y234" s="287"/>
      <c r="Z234" s="287"/>
    </row>
    <row r="235" spans="2:26" ht="38.25">
      <c r="B235" s="273" t="s">
        <v>2416</v>
      </c>
      <c r="E235" s="273" t="str">
        <f ca="1">OFFSET(G235,0,language-1)</f>
        <v>The predominant fault operating service. For a breaker-and-a-half scheme protecting both a transformer and a line, the main kind of service will be line protection since the majority of fault interruptions are associated with line faults.</v>
      </c>
      <c r="G235" s="265" t="s">
        <v>2415</v>
      </c>
      <c r="H235" s="265" t="s">
        <v>2416</v>
      </c>
      <c r="I235" s="265" t="s">
        <v>2417</v>
      </c>
      <c r="J235" s="265" t="s">
        <v>2418</v>
      </c>
      <c r="K235" s="265" t="s">
        <v>2419</v>
      </c>
      <c r="L235" s="265" t="s">
        <v>2420</v>
      </c>
      <c r="M235" s="265" t="s">
        <v>2421</v>
      </c>
      <c r="N235" s="265" t="s">
        <v>2422</v>
      </c>
      <c r="O235" s="266" t="s">
        <v>2423</v>
      </c>
      <c r="P235" s="267" t="s">
        <v>2416</v>
      </c>
      <c r="Q235" s="264" t="s">
        <v>2424</v>
      </c>
      <c r="U235" s="271" t="s">
        <v>1447</v>
      </c>
      <c r="V235" s="271"/>
      <c r="W235" s="287"/>
      <c r="X235" s="287"/>
      <c r="Y235" s="287"/>
      <c r="Z235" s="287"/>
    </row>
    <row r="236" spans="16:26" ht="12.75">
      <c r="P236" s="267"/>
      <c r="U236" s="271" t="s">
        <v>1447</v>
      </c>
      <c r="V236" s="271"/>
      <c r="W236" s="287"/>
      <c r="X236" s="287"/>
      <c r="Y236" s="287"/>
      <c r="Z236" s="287"/>
    </row>
    <row r="237" spans="2:16" ht="13.5" thickBot="1">
      <c r="B237" s="281"/>
      <c r="E237" s="281"/>
      <c r="P237" s="267"/>
    </row>
    <row r="238" spans="1:26" ht="13.5" thickTop="1">
      <c r="A238" s="274" t="s">
        <v>3044</v>
      </c>
      <c r="B238" s="283" t="s">
        <v>2426</v>
      </c>
      <c r="D238" s="274" t="s">
        <v>3044</v>
      </c>
      <c r="E238" s="283" t="str">
        <f ca="1">OFFSET(G238,0,language-1)</f>
        <v>Mechanisms</v>
      </c>
      <c r="G238" s="265" t="s">
        <v>2425</v>
      </c>
      <c r="H238" s="265" t="s">
        <v>2426</v>
      </c>
      <c r="I238" s="265" t="s">
        <v>2427</v>
      </c>
      <c r="J238" s="265" t="s">
        <v>2428</v>
      </c>
      <c r="K238" s="265" t="s">
        <v>2429</v>
      </c>
      <c r="L238" s="265" t="s">
        <v>2430</v>
      </c>
      <c r="M238" s="265" t="s">
        <v>2431</v>
      </c>
      <c r="N238" s="265" t="s">
        <v>2432</v>
      </c>
      <c r="O238" s="266" t="s">
        <v>2433</v>
      </c>
      <c r="P238" s="267" t="s">
        <v>2426</v>
      </c>
      <c r="Q238" s="264" t="s">
        <v>2434</v>
      </c>
      <c r="U238" s="271" t="s">
        <v>1447</v>
      </c>
      <c r="V238" s="271" t="s">
        <v>1447</v>
      </c>
      <c r="W238" s="287"/>
      <c r="X238" s="287"/>
      <c r="Y238" s="287"/>
      <c r="Z238" s="287"/>
    </row>
    <row r="239" spans="2:26" ht="12.75">
      <c r="B239" s="273" t="s">
        <v>2436</v>
      </c>
      <c r="E239" s="273" t="str">
        <f ca="1">OFFSET(G239,0,language-1)</f>
        <v>Hydraulic (may include springs)</v>
      </c>
      <c r="G239" s="265" t="s">
        <v>2435</v>
      </c>
      <c r="H239" s="265" t="s">
        <v>2436</v>
      </c>
      <c r="I239" s="265" t="s">
        <v>2437</v>
      </c>
      <c r="J239" s="265" t="s">
        <v>2438</v>
      </c>
      <c r="K239" s="265" t="s">
        <v>2439</v>
      </c>
      <c r="L239" s="265" t="s">
        <v>2440</v>
      </c>
      <c r="M239" s="265" t="s">
        <v>2441</v>
      </c>
      <c r="N239" s="265" t="s">
        <v>2442</v>
      </c>
      <c r="O239" s="266" t="s">
        <v>2443</v>
      </c>
      <c r="P239" s="267" t="s">
        <v>2436</v>
      </c>
      <c r="Q239" s="264" t="s">
        <v>2444</v>
      </c>
      <c r="U239" s="271" t="s">
        <v>1447</v>
      </c>
      <c r="V239" s="271" t="s">
        <v>1447</v>
      </c>
      <c r="W239" s="287"/>
      <c r="X239" s="287"/>
      <c r="Y239" s="287"/>
      <c r="Z239" s="287"/>
    </row>
    <row r="240" spans="2:26" ht="38.25">
      <c r="B240" s="273" t="s">
        <v>2446</v>
      </c>
      <c r="E240" s="273" t="str">
        <f aca="true" ca="1" t="shared" si="3" ref="E240:E246">OFFSET(G240,0,language-1)</f>
        <v>Operating mechanism where the force for opening or closing operation, or both, is generated by hydraulic pressure. Springs may be used for opening operations in case of hydraulic closing operations, or for closing operations in case of hydraulic opening operations.</v>
      </c>
      <c r="G240" s="265" t="s">
        <v>2445</v>
      </c>
      <c r="H240" s="265" t="s">
        <v>2446</v>
      </c>
      <c r="I240" s="265" t="s">
        <v>2447</v>
      </c>
      <c r="J240" s="265" t="s">
        <v>2448</v>
      </c>
      <c r="K240" s="265" t="s">
        <v>2449</v>
      </c>
      <c r="L240" s="265" t="s">
        <v>2450</v>
      </c>
      <c r="M240" s="285" t="s">
        <v>2451</v>
      </c>
      <c r="N240" s="265" t="s">
        <v>2452</v>
      </c>
      <c r="O240" s="265" t="s">
        <v>2453</v>
      </c>
      <c r="P240" s="267" t="s">
        <v>2446</v>
      </c>
      <c r="Q240" s="264" t="s">
        <v>2454</v>
      </c>
      <c r="U240" s="271" t="s">
        <v>1447</v>
      </c>
      <c r="V240" s="271" t="s">
        <v>1447</v>
      </c>
      <c r="W240" s="287"/>
      <c r="X240" s="287"/>
      <c r="Y240" s="287"/>
      <c r="Z240" s="287"/>
    </row>
    <row r="241" spans="2:26" ht="12.75">
      <c r="B241" s="273" t="s">
        <v>2456</v>
      </c>
      <c r="E241" s="273" t="str">
        <f ca="1" t="shared" si="3"/>
        <v>Pneumatic (may include springs)</v>
      </c>
      <c r="G241" s="265" t="s">
        <v>2455</v>
      </c>
      <c r="H241" s="265" t="s">
        <v>2456</v>
      </c>
      <c r="I241" s="265" t="s">
        <v>2457</v>
      </c>
      <c r="J241" s="265" t="s">
        <v>2458</v>
      </c>
      <c r="K241" s="265" t="s">
        <v>2459</v>
      </c>
      <c r="L241" s="265" t="s">
        <v>2460</v>
      </c>
      <c r="M241" s="265" t="s">
        <v>2461</v>
      </c>
      <c r="N241" s="265" t="s">
        <v>2462</v>
      </c>
      <c r="O241" s="266" t="s">
        <v>2463</v>
      </c>
      <c r="P241" s="267" t="s">
        <v>2456</v>
      </c>
      <c r="Q241" s="264" t="s">
        <v>2464</v>
      </c>
      <c r="U241" s="271" t="s">
        <v>1447</v>
      </c>
      <c r="V241" s="271" t="s">
        <v>1447</v>
      </c>
      <c r="W241" s="287"/>
      <c r="X241" s="287"/>
      <c r="Y241" s="287"/>
      <c r="Z241" s="287"/>
    </row>
    <row r="242" spans="2:26" ht="38.25">
      <c r="B242" s="273" t="s">
        <v>2466</v>
      </c>
      <c r="E242" s="273" t="str">
        <f ca="1" t="shared" si="3"/>
        <v>Operating mechanism where the force for opening or closing operation, or both, is generated by pneumatic pressure. Springs may be used for opening operations in case of pneumatic closing operations, or for closing operations in case of pneumatic opening operations.</v>
      </c>
      <c r="G242" s="265" t="s">
        <v>2465</v>
      </c>
      <c r="H242" s="265" t="s">
        <v>2466</v>
      </c>
      <c r="I242" s="265" t="s">
        <v>2467</v>
      </c>
      <c r="J242" s="265" t="s">
        <v>2468</v>
      </c>
      <c r="K242" s="265" t="s">
        <v>2469</v>
      </c>
      <c r="L242" s="265" t="s">
        <v>2470</v>
      </c>
      <c r="M242" s="285" t="s">
        <v>2471</v>
      </c>
      <c r="N242" s="265" t="s">
        <v>2472</v>
      </c>
      <c r="O242" s="265" t="s">
        <v>2473</v>
      </c>
      <c r="P242" s="267" t="s">
        <v>2466</v>
      </c>
      <c r="Q242" s="264" t="s">
        <v>2474</v>
      </c>
      <c r="U242" s="271" t="s">
        <v>1447</v>
      </c>
      <c r="V242" s="271" t="s">
        <v>1447</v>
      </c>
      <c r="W242" s="287"/>
      <c r="X242" s="287"/>
      <c r="Y242" s="287"/>
      <c r="Z242" s="287"/>
    </row>
    <row r="243" spans="2:26" ht="12.75">
      <c r="B243" s="273" t="s">
        <v>434</v>
      </c>
      <c r="E243" s="273" t="str">
        <f ca="1" t="shared" si="3"/>
        <v>Spring</v>
      </c>
      <c r="G243" s="265" t="s">
        <v>2475</v>
      </c>
      <c r="H243" s="265" t="s">
        <v>434</v>
      </c>
      <c r="I243" s="265" t="s">
        <v>2476</v>
      </c>
      <c r="J243" s="265" t="s">
        <v>2477</v>
      </c>
      <c r="K243" s="265" t="s">
        <v>2478</v>
      </c>
      <c r="L243" s="265" t="s">
        <v>2479</v>
      </c>
      <c r="M243" s="265" t="s">
        <v>2480</v>
      </c>
      <c r="N243" s="265" t="s">
        <v>2481</v>
      </c>
      <c r="O243" s="266" t="s">
        <v>2482</v>
      </c>
      <c r="P243" s="267" t="s">
        <v>434</v>
      </c>
      <c r="Q243" s="264" t="s">
        <v>2483</v>
      </c>
      <c r="U243" s="271" t="s">
        <v>1447</v>
      </c>
      <c r="V243" s="271" t="s">
        <v>1447</v>
      </c>
      <c r="W243" s="287"/>
      <c r="X243" s="287"/>
      <c r="Y243" s="287"/>
      <c r="Z243" s="287"/>
    </row>
    <row r="244" spans="2:26" ht="25.5">
      <c r="B244" s="273" t="s">
        <v>2485</v>
      </c>
      <c r="E244" s="273" t="str">
        <f ca="1" t="shared" si="3"/>
        <v>Operating mechanism where the force for opening and closing operations is generated solely by springs.</v>
      </c>
      <c r="G244" s="265" t="s">
        <v>2484</v>
      </c>
      <c r="H244" s="265" t="s">
        <v>2485</v>
      </c>
      <c r="I244" s="265" t="s">
        <v>2486</v>
      </c>
      <c r="J244" s="265" t="s">
        <v>2487</v>
      </c>
      <c r="K244" s="265" t="s">
        <v>2488</v>
      </c>
      <c r="L244" s="265" t="s">
        <v>2489</v>
      </c>
      <c r="M244" s="265" t="s">
        <v>2490</v>
      </c>
      <c r="N244" s="265" t="s">
        <v>2491</v>
      </c>
      <c r="O244" s="265" t="s">
        <v>2492</v>
      </c>
      <c r="P244" s="267" t="s">
        <v>2485</v>
      </c>
      <c r="Q244" s="264" t="s">
        <v>2493</v>
      </c>
      <c r="U244" s="271" t="s">
        <v>1447</v>
      </c>
      <c r="V244" s="271" t="s">
        <v>1447</v>
      </c>
      <c r="W244" s="287"/>
      <c r="X244" s="287"/>
      <c r="Y244" s="287"/>
      <c r="Z244" s="287"/>
    </row>
    <row r="245" spans="2:26" ht="12.75">
      <c r="B245" s="273" t="s">
        <v>2495</v>
      </c>
      <c r="E245" s="273" t="str">
        <f ca="1" t="shared" si="3"/>
        <v>Other (magnetic, motor, etc.)</v>
      </c>
      <c r="G245" s="265" t="s">
        <v>2494</v>
      </c>
      <c r="H245" s="265" t="s">
        <v>2495</v>
      </c>
      <c r="I245" s="265" t="s">
        <v>2496</v>
      </c>
      <c r="J245" s="265" t="s">
        <v>2497</v>
      </c>
      <c r="K245" s="265" t="s">
        <v>2498</v>
      </c>
      <c r="L245" s="265" t="s">
        <v>2499</v>
      </c>
      <c r="M245" s="265" t="s">
        <v>2500</v>
      </c>
      <c r="N245" s="265" t="s">
        <v>2501</v>
      </c>
      <c r="O245" s="266" t="s">
        <v>2502</v>
      </c>
      <c r="P245" s="267" t="s">
        <v>2495</v>
      </c>
      <c r="Q245" s="264" t="s">
        <v>2503</v>
      </c>
      <c r="U245" s="271" t="s">
        <v>1447</v>
      </c>
      <c r="V245" s="271" t="s">
        <v>1447</v>
      </c>
      <c r="W245" s="287"/>
      <c r="X245" s="287"/>
      <c r="Y245" s="287"/>
      <c r="Z245" s="287"/>
    </row>
    <row r="246" spans="2:26" ht="38.25">
      <c r="B246" s="273" t="s">
        <v>2505</v>
      </c>
      <c r="E246" s="273" t="str">
        <f ca="1" t="shared" si="3"/>
        <v>Operating mechanism where the force for opening and closing operations is generated by other means than hydraulic or pneumatic pressure or springs. Examples are magnetic actuators, or directly connected electric motors.</v>
      </c>
      <c r="G246" s="265" t="s">
        <v>2504</v>
      </c>
      <c r="H246" s="265" t="s">
        <v>2505</v>
      </c>
      <c r="I246" s="265" t="s">
        <v>2506</v>
      </c>
      <c r="J246" s="265" t="s">
        <v>2507</v>
      </c>
      <c r="K246" s="265" t="s">
        <v>2508</v>
      </c>
      <c r="L246" s="265" t="s">
        <v>2509</v>
      </c>
      <c r="M246" s="285" t="s">
        <v>2510</v>
      </c>
      <c r="N246" s="265" t="s">
        <v>2511</v>
      </c>
      <c r="O246" s="265" t="s">
        <v>2512</v>
      </c>
      <c r="P246" s="267" t="s">
        <v>2505</v>
      </c>
      <c r="Q246" s="264" t="s">
        <v>2513</v>
      </c>
      <c r="U246" s="271" t="s">
        <v>1447</v>
      </c>
      <c r="V246" s="271" t="s">
        <v>1447</v>
      </c>
      <c r="W246" s="287"/>
      <c r="X246" s="287"/>
      <c r="Y246" s="287"/>
      <c r="Z246" s="287"/>
    </row>
    <row r="247" spans="2:26" ht="12.75">
      <c r="B247" s="273"/>
      <c r="E247" s="273"/>
      <c r="P247" s="267"/>
      <c r="U247" s="271" t="s">
        <v>1447</v>
      </c>
      <c r="V247" s="271" t="s">
        <v>1447</v>
      </c>
      <c r="W247" s="287"/>
      <c r="X247" s="287"/>
      <c r="Y247" s="287"/>
      <c r="Z247" s="287"/>
    </row>
    <row r="248" spans="16:26" ht="12.75">
      <c r="P248" s="267"/>
      <c r="U248" s="271" t="s">
        <v>1447</v>
      </c>
      <c r="V248" s="271" t="s">
        <v>1447</v>
      </c>
      <c r="W248" s="287"/>
      <c r="X248" s="287"/>
      <c r="Y248" s="287"/>
      <c r="Z248" s="287"/>
    </row>
    <row r="249" spans="2:16" ht="13.5" thickBot="1">
      <c r="B249" s="284"/>
      <c r="E249" s="284"/>
      <c r="P249" s="267"/>
    </row>
    <row r="250" spans="1:26" ht="13.5" thickTop="1">
      <c r="A250" s="274" t="s">
        <v>3045</v>
      </c>
      <c r="B250" s="270" t="s">
        <v>2518</v>
      </c>
      <c r="D250" s="274" t="s">
        <v>3045</v>
      </c>
      <c r="E250" s="270" t="str">
        <f ca="1">OFFSET(G250,0,language-1)</f>
        <v>Circuit breaker bay (CB-bay)</v>
      </c>
      <c r="G250" s="276" t="s">
        <v>2517</v>
      </c>
      <c r="H250" s="276" t="s">
        <v>2518</v>
      </c>
      <c r="I250" s="276" t="s">
        <v>2519</v>
      </c>
      <c r="J250" s="276" t="s">
        <v>2520</v>
      </c>
      <c r="K250" s="276" t="s">
        <v>2521</v>
      </c>
      <c r="L250" s="276" t="s">
        <v>2522</v>
      </c>
      <c r="M250" s="276" t="s">
        <v>2523</v>
      </c>
      <c r="N250" s="276" t="s">
        <v>2524</v>
      </c>
      <c r="O250" s="266" t="s">
        <v>2525</v>
      </c>
      <c r="P250" s="278" t="s">
        <v>2518</v>
      </c>
      <c r="Q250" s="264" t="s">
        <v>2526</v>
      </c>
      <c r="U250" s="271" t="s">
        <v>1447</v>
      </c>
      <c r="V250" s="287"/>
      <c r="W250" s="287"/>
      <c r="X250" s="287"/>
      <c r="Y250" s="287"/>
      <c r="Z250" s="287"/>
    </row>
    <row r="251" spans="2:26" ht="38.25">
      <c r="B251" s="273" t="s">
        <v>2528</v>
      </c>
      <c r="E251" s="273" t="str">
        <f ca="1">OFFSET(G251,0,language-1)</f>
        <v>A three phase assembly consisting of one circuit breaker or switch, its associated disconnectors, instrument transformers, interconnecting busducts up to and including the line disconnect switch (if applicable), and the section of main busbar (if applicable). </v>
      </c>
      <c r="G251" s="276" t="s">
        <v>2527</v>
      </c>
      <c r="H251" s="276" t="s">
        <v>2528</v>
      </c>
      <c r="I251" s="276" t="s">
        <v>2529</v>
      </c>
      <c r="J251" s="276" t="s">
        <v>2530</v>
      </c>
      <c r="K251" s="276" t="s">
        <v>2531</v>
      </c>
      <c r="L251" s="276" t="s">
        <v>2532</v>
      </c>
      <c r="M251" s="276" t="s">
        <v>2533</v>
      </c>
      <c r="N251" s="276" t="s">
        <v>2534</v>
      </c>
      <c r="O251" s="266" t="s">
        <v>2535</v>
      </c>
      <c r="P251" s="278" t="s">
        <v>2528</v>
      </c>
      <c r="Q251" s="264" t="s">
        <v>2536</v>
      </c>
      <c r="U251" s="271" t="s">
        <v>1447</v>
      </c>
      <c r="V251" s="287"/>
      <c r="W251" s="287"/>
      <c r="X251" s="287"/>
      <c r="Y251" s="287"/>
      <c r="Z251" s="287"/>
    </row>
    <row r="252" spans="2:26" ht="12.75">
      <c r="B252" s="273" t="s">
        <v>1569</v>
      </c>
      <c r="E252" s="273" t="str">
        <f ca="1">OFFSET(G252,0,language-1)</f>
        <v>Note:</v>
      </c>
      <c r="G252" s="276" t="s">
        <v>2514</v>
      </c>
      <c r="H252" s="276" t="s">
        <v>1569</v>
      </c>
      <c r="I252" s="276" t="s">
        <v>1569</v>
      </c>
      <c r="J252" s="276" t="s">
        <v>1570</v>
      </c>
      <c r="K252" s="276" t="s">
        <v>2515</v>
      </c>
      <c r="L252" s="276" t="s">
        <v>1569</v>
      </c>
      <c r="M252" s="276" t="s">
        <v>2516</v>
      </c>
      <c r="N252" s="276" t="s">
        <v>1572</v>
      </c>
      <c r="O252" s="266" t="s">
        <v>1571</v>
      </c>
      <c r="P252" s="278" t="s">
        <v>1569</v>
      </c>
      <c r="Q252" s="264" t="s">
        <v>1572</v>
      </c>
      <c r="U252" s="271" t="s">
        <v>1447</v>
      </c>
      <c r="V252" s="287"/>
      <c r="W252" s="287"/>
      <c r="X252" s="287"/>
      <c r="Y252" s="287"/>
      <c r="Z252" s="287"/>
    </row>
    <row r="253" spans="2:26" ht="38.25">
      <c r="B253" s="273" t="s">
        <v>2538</v>
      </c>
      <c r="E253" s="273" t="str">
        <f ca="1">OFFSET(G253,0,language-1)</f>
        <v>One exit bay can consist of more than only one CB-bays, e.g. single line diagram with 1.5 circuit breakers per exit consists of 3 CB-bays per one diameter, single line diagram with two breakers for an exit consists of 2 CB-bays.</v>
      </c>
      <c r="G253" s="276" t="s">
        <v>2537</v>
      </c>
      <c r="H253" s="276" t="s">
        <v>2538</v>
      </c>
      <c r="I253" s="265" t="s">
        <v>2539</v>
      </c>
      <c r="J253" s="265" t="s">
        <v>2540</v>
      </c>
      <c r="K253" s="276" t="s">
        <v>2541</v>
      </c>
      <c r="L253" s="276" t="s">
        <v>2542</v>
      </c>
      <c r="M253" s="265" t="s">
        <v>2543</v>
      </c>
      <c r="N253" s="276" t="s">
        <v>2544</v>
      </c>
      <c r="O253" s="266" t="s">
        <v>2545</v>
      </c>
      <c r="P253" s="278" t="s">
        <v>2538</v>
      </c>
      <c r="Q253" s="264" t="s">
        <v>2546</v>
      </c>
      <c r="U253" s="271" t="s">
        <v>1447</v>
      </c>
      <c r="V253" s="287"/>
      <c r="W253" s="287"/>
      <c r="X253" s="287"/>
      <c r="Y253" s="287"/>
      <c r="Z253" s="287"/>
    </row>
    <row r="254" spans="2:26" ht="12.75">
      <c r="B254" s="289"/>
      <c r="E254" s="289"/>
      <c r="P254" s="267"/>
      <c r="U254" s="271" t="s">
        <v>1447</v>
      </c>
      <c r="V254" s="287"/>
      <c r="W254" s="287"/>
      <c r="X254" s="287"/>
      <c r="Y254" s="287"/>
      <c r="Z254" s="287"/>
    </row>
    <row r="255" spans="2:16" ht="13.5" thickBot="1">
      <c r="B255" s="284"/>
      <c r="E255" s="284"/>
      <c r="P255" s="267"/>
    </row>
    <row r="256" spans="1:26" ht="13.5" thickTop="1">
      <c r="A256" s="262" t="s">
        <v>2547</v>
      </c>
      <c r="B256" s="283" t="s">
        <v>173</v>
      </c>
      <c r="D256" s="262" t="s">
        <v>2547</v>
      </c>
      <c r="E256" s="283" t="str">
        <f ca="1">OFFSET(G256,0,language-1)</f>
        <v>Component</v>
      </c>
      <c r="G256" s="265" t="s">
        <v>2548</v>
      </c>
      <c r="H256" s="265" t="s">
        <v>173</v>
      </c>
      <c r="I256" s="265" t="s">
        <v>2549</v>
      </c>
      <c r="J256" s="265" t="s">
        <v>2550</v>
      </c>
      <c r="K256" s="265" t="s">
        <v>2551</v>
      </c>
      <c r="L256" s="265" t="s">
        <v>2552</v>
      </c>
      <c r="M256" s="265" t="s">
        <v>2553</v>
      </c>
      <c r="N256" s="276" t="s">
        <v>2554</v>
      </c>
      <c r="O256" s="266" t="s">
        <v>2555</v>
      </c>
      <c r="P256" s="267" t="s">
        <v>173</v>
      </c>
      <c r="Q256" s="264" t="s">
        <v>2556</v>
      </c>
      <c r="U256" s="271" t="s">
        <v>1447</v>
      </c>
      <c r="V256" s="271" t="s">
        <v>1447</v>
      </c>
      <c r="W256" s="271" t="s">
        <v>1447</v>
      </c>
      <c r="X256" s="271" t="s">
        <v>1447</v>
      </c>
      <c r="Y256" s="271" t="s">
        <v>1447</v>
      </c>
      <c r="Z256" s="271" t="s">
        <v>1447</v>
      </c>
    </row>
    <row r="257" spans="2:26" ht="12.75">
      <c r="B257" s="273" t="s">
        <v>2557</v>
      </c>
      <c r="E257" s="273" t="s">
        <v>2557</v>
      </c>
      <c r="P257" s="267"/>
      <c r="U257" s="271" t="s">
        <v>1447</v>
      </c>
      <c r="V257" s="271" t="s">
        <v>1447</v>
      </c>
      <c r="W257" s="271" t="s">
        <v>1447</v>
      </c>
      <c r="X257" s="271" t="s">
        <v>1447</v>
      </c>
      <c r="Y257" s="271" t="s">
        <v>1447</v>
      </c>
      <c r="Z257" s="271" t="s">
        <v>1447</v>
      </c>
    </row>
    <row r="258" spans="2:26" ht="38.25">
      <c r="B258" s="273" t="s">
        <v>2559</v>
      </c>
      <c r="E258" s="273" t="str">
        <f ca="1">OFFSET(G258,0,language-1)</f>
        <v>Essential part of the main or earthing circuits of GIS which serves a specific function (e.g. circuit breakers, disconnector, earthing switch, instrument transformer, bushings, busbar, bushing, termination, etc.).</v>
      </c>
      <c r="G258" s="265" t="s">
        <v>2558</v>
      </c>
      <c r="H258" s="265" t="s">
        <v>2559</v>
      </c>
      <c r="I258" s="265" t="s">
        <v>2560</v>
      </c>
      <c r="J258" s="265" t="s">
        <v>2561</v>
      </c>
      <c r="K258" s="265" t="s">
        <v>2562</v>
      </c>
      <c r="L258" s="265" t="s">
        <v>2563</v>
      </c>
      <c r="M258" s="265" t="s">
        <v>2564</v>
      </c>
      <c r="N258" s="276" t="s">
        <v>2565</v>
      </c>
      <c r="O258" s="266" t="s">
        <v>2566</v>
      </c>
      <c r="P258" s="267" t="s">
        <v>2559</v>
      </c>
      <c r="Q258" s="264" t="s">
        <v>2567</v>
      </c>
      <c r="U258" s="271" t="s">
        <v>1447</v>
      </c>
      <c r="V258" s="271" t="s">
        <v>1447</v>
      </c>
      <c r="W258" s="271" t="s">
        <v>1447</v>
      </c>
      <c r="X258" s="271" t="s">
        <v>1447</v>
      </c>
      <c r="Y258" s="271" t="s">
        <v>1447</v>
      </c>
      <c r="Z258" s="271" t="s">
        <v>1447</v>
      </c>
    </row>
    <row r="259" spans="16:26" ht="12.75">
      <c r="P259" s="267"/>
      <c r="U259" s="271" t="s">
        <v>1447</v>
      </c>
      <c r="V259" s="271" t="s">
        <v>1447</v>
      </c>
      <c r="W259" s="271" t="s">
        <v>1447</v>
      </c>
      <c r="X259" s="271" t="s">
        <v>1447</v>
      </c>
      <c r="Y259" s="271" t="s">
        <v>1447</v>
      </c>
      <c r="Z259" s="271" t="s">
        <v>1447</v>
      </c>
    </row>
    <row r="260" spans="2:16" ht="13.5" thickBot="1">
      <c r="B260" s="284"/>
      <c r="E260" s="284"/>
      <c r="P260" s="267"/>
    </row>
    <row r="261" spans="1:26" ht="13.5" thickTop="1">
      <c r="A261" s="262" t="s">
        <v>2568</v>
      </c>
      <c r="B261" s="283" t="s">
        <v>2570</v>
      </c>
      <c r="D261" s="262" t="s">
        <v>2568</v>
      </c>
      <c r="E261" s="283" t="str">
        <f aca="true" ca="1" t="shared" si="4" ref="E261:E266">OFFSET(G261,0,language-1)</f>
        <v>Type of enclosure </v>
      </c>
      <c r="G261" s="265" t="s">
        <v>2569</v>
      </c>
      <c r="H261" s="265" t="s">
        <v>2570</v>
      </c>
      <c r="I261" s="265" t="s">
        <v>2571</v>
      </c>
      <c r="J261" s="265" t="s">
        <v>2572</v>
      </c>
      <c r="K261" s="265" t="s">
        <v>2573</v>
      </c>
      <c r="L261" s="265" t="s">
        <v>2574</v>
      </c>
      <c r="M261" s="265" t="s">
        <v>2575</v>
      </c>
      <c r="N261" s="276" t="s">
        <v>2576</v>
      </c>
      <c r="O261" s="266" t="s">
        <v>2577</v>
      </c>
      <c r="P261" s="267" t="s">
        <v>2570</v>
      </c>
      <c r="Q261" s="264" t="s">
        <v>2578</v>
      </c>
      <c r="U261" s="271" t="s">
        <v>1447</v>
      </c>
      <c r="V261" s="287"/>
      <c r="W261" s="287"/>
      <c r="X261" s="287"/>
      <c r="Y261" s="287"/>
      <c r="Z261" s="287"/>
    </row>
    <row r="262" spans="2:26" ht="25.5">
      <c r="B262" s="273" t="s">
        <v>2580</v>
      </c>
      <c r="E262" s="273" t="str">
        <f ca="1" t="shared" si="4"/>
        <v>Identification of HV conductors number placed in one component enclosure. The components can be either single phase or three phased enclosed</v>
      </c>
      <c r="G262" s="276" t="s">
        <v>2579</v>
      </c>
      <c r="H262" s="276" t="s">
        <v>2580</v>
      </c>
      <c r="I262" s="276" t="s">
        <v>2581</v>
      </c>
      <c r="J262" s="276" t="s">
        <v>2582</v>
      </c>
      <c r="K262" s="276" t="s">
        <v>2583</v>
      </c>
      <c r="L262" s="276" t="s">
        <v>2584</v>
      </c>
      <c r="M262" s="276" t="s">
        <v>2585</v>
      </c>
      <c r="N262" s="276" t="s">
        <v>2586</v>
      </c>
      <c r="O262" s="266" t="s">
        <v>2587</v>
      </c>
      <c r="P262" s="278" t="s">
        <v>2580</v>
      </c>
      <c r="Q262" s="264" t="s">
        <v>2588</v>
      </c>
      <c r="U262" s="271" t="s">
        <v>1447</v>
      </c>
      <c r="V262" s="287"/>
      <c r="W262" s="287"/>
      <c r="X262" s="287"/>
      <c r="Y262" s="287"/>
      <c r="Z262" s="287"/>
    </row>
    <row r="263" spans="2:26" ht="12.75">
      <c r="B263" s="273" t="s">
        <v>2590</v>
      </c>
      <c r="E263" s="273" t="str">
        <f ca="1" t="shared" si="4"/>
        <v>Type of busbar enclosure</v>
      </c>
      <c r="G263" s="276" t="s">
        <v>2589</v>
      </c>
      <c r="H263" s="276" t="s">
        <v>2590</v>
      </c>
      <c r="I263" s="276" t="s">
        <v>2591</v>
      </c>
      <c r="J263" s="276" t="s">
        <v>2592</v>
      </c>
      <c r="K263" s="276" t="s">
        <v>2593</v>
      </c>
      <c r="L263" s="276" t="s">
        <v>2594</v>
      </c>
      <c r="M263" s="276" t="s">
        <v>2595</v>
      </c>
      <c r="N263" s="276" t="s">
        <v>2596</v>
      </c>
      <c r="O263" s="266" t="s">
        <v>2597</v>
      </c>
      <c r="P263" s="278" t="s">
        <v>2590</v>
      </c>
      <c r="Q263" s="264" t="s">
        <v>2598</v>
      </c>
      <c r="U263" s="271" t="s">
        <v>1447</v>
      </c>
      <c r="V263" s="287"/>
      <c r="W263" s="287"/>
      <c r="X263" s="287"/>
      <c r="Y263" s="287"/>
      <c r="Z263" s="287"/>
    </row>
    <row r="264" spans="2:26" ht="25.5">
      <c r="B264" s="273" t="s">
        <v>2600</v>
      </c>
      <c r="E264" s="273" t="str">
        <f ca="1" t="shared" si="4"/>
        <v>Identification of HV conductors number placed in one busbar enclosure. The busbar component can be either 1 phase enclosed or 3 phase enclosed.</v>
      </c>
      <c r="G264" s="276" t="s">
        <v>2599</v>
      </c>
      <c r="H264" s="276" t="s">
        <v>2600</v>
      </c>
      <c r="I264" s="276" t="s">
        <v>2601</v>
      </c>
      <c r="J264" s="276" t="s">
        <v>2602</v>
      </c>
      <c r="K264" s="276" t="s">
        <v>2603</v>
      </c>
      <c r="L264" s="276" t="s">
        <v>2584</v>
      </c>
      <c r="M264" s="276" t="s">
        <v>2604</v>
      </c>
      <c r="N264" s="276" t="s">
        <v>2605</v>
      </c>
      <c r="O264" s="266" t="s">
        <v>2587</v>
      </c>
      <c r="P264" s="278" t="s">
        <v>2600</v>
      </c>
      <c r="Q264" s="264" t="s">
        <v>2606</v>
      </c>
      <c r="U264" s="271" t="s">
        <v>1447</v>
      </c>
      <c r="V264" s="287"/>
      <c r="W264" s="287"/>
      <c r="X264" s="287"/>
      <c r="Y264" s="287"/>
      <c r="Z264" s="287"/>
    </row>
    <row r="265" spans="2:26" ht="12.75">
      <c r="B265" s="273" t="s">
        <v>2608</v>
      </c>
      <c r="E265" s="273" t="str">
        <f ca="1" t="shared" si="4"/>
        <v>Type of CB-bay enclosure</v>
      </c>
      <c r="G265" s="276" t="s">
        <v>2607</v>
      </c>
      <c r="H265" s="276" t="s">
        <v>2608</v>
      </c>
      <c r="I265" s="276" t="s">
        <v>2609</v>
      </c>
      <c r="J265" s="276" t="s">
        <v>2610</v>
      </c>
      <c r="K265" s="276" t="s">
        <v>2611</v>
      </c>
      <c r="L265" s="276" t="s">
        <v>2612</v>
      </c>
      <c r="M265" s="276" t="s">
        <v>2595</v>
      </c>
      <c r="N265" s="276" t="s">
        <v>2613</v>
      </c>
      <c r="O265" s="266" t="s">
        <v>2614</v>
      </c>
      <c r="P265" s="278" t="s">
        <v>2608</v>
      </c>
      <c r="Q265" s="264" t="s">
        <v>2615</v>
      </c>
      <c r="U265" s="271" t="s">
        <v>1447</v>
      </c>
      <c r="V265" s="287"/>
      <c r="W265" s="287"/>
      <c r="X265" s="287"/>
      <c r="Y265" s="287"/>
      <c r="Z265" s="287"/>
    </row>
    <row r="266" spans="2:26" ht="25.5">
      <c r="B266" s="273" t="s">
        <v>2617</v>
      </c>
      <c r="E266" s="273" t="str">
        <f ca="1" t="shared" si="4"/>
        <v>Identification of HV conductors number placed in one CB-bay enclosure (except the busbar part of the bay). The CB-bay component can be either single phase enclosed or three phase enclosed.</v>
      </c>
      <c r="G266" s="276" t="s">
        <v>2616</v>
      </c>
      <c r="H266" s="276" t="s">
        <v>2617</v>
      </c>
      <c r="I266" s="276" t="s">
        <v>2618</v>
      </c>
      <c r="J266" s="276" t="s">
        <v>2619</v>
      </c>
      <c r="K266" s="276" t="s">
        <v>2620</v>
      </c>
      <c r="L266" s="276" t="s">
        <v>2621</v>
      </c>
      <c r="M266" s="276" t="s">
        <v>2622</v>
      </c>
      <c r="N266" s="276" t="s">
        <v>2623</v>
      </c>
      <c r="O266" s="266" t="s">
        <v>2624</v>
      </c>
      <c r="P266" s="278" t="s">
        <v>2617</v>
      </c>
      <c r="Q266" s="264" t="s">
        <v>2625</v>
      </c>
      <c r="U266" s="271" t="s">
        <v>1447</v>
      </c>
      <c r="V266" s="287"/>
      <c r="W266" s="287"/>
      <c r="X266" s="287"/>
      <c r="Y266" s="287"/>
      <c r="Z266" s="287"/>
    </row>
    <row r="267" spans="16:26" ht="12.75">
      <c r="P267" s="267"/>
      <c r="U267" s="271" t="s">
        <v>1447</v>
      </c>
      <c r="V267" s="287"/>
      <c r="W267" s="287"/>
      <c r="X267" s="287"/>
      <c r="Y267" s="287"/>
      <c r="Z267" s="287"/>
    </row>
    <row r="268" spans="2:16" ht="13.5" thickBot="1">
      <c r="B268" s="284"/>
      <c r="E268" s="284"/>
      <c r="P268" s="267"/>
    </row>
    <row r="269" spans="2:26" ht="13.5" thickTop="1">
      <c r="B269" s="270" t="s">
        <v>2627</v>
      </c>
      <c r="E269" s="270" t="str">
        <f ca="1">OFFSET(G269,0,language-1)</f>
        <v>Busbar/Busduct</v>
      </c>
      <c r="G269" s="290" t="s">
        <v>2626</v>
      </c>
      <c r="H269" s="290" t="s">
        <v>2627</v>
      </c>
      <c r="I269" s="290" t="s">
        <v>2628</v>
      </c>
      <c r="J269" s="290" t="s">
        <v>2629</v>
      </c>
      <c r="K269" s="290" t="s">
        <v>2630</v>
      </c>
      <c r="L269" s="290" t="s">
        <v>2627</v>
      </c>
      <c r="M269" s="290" t="s">
        <v>2631</v>
      </c>
      <c r="N269" s="276" t="s">
        <v>2632</v>
      </c>
      <c r="O269" s="266" t="s">
        <v>2633</v>
      </c>
      <c r="P269" s="291" t="s">
        <v>2627</v>
      </c>
      <c r="Q269" s="264" t="s">
        <v>2634</v>
      </c>
      <c r="U269" s="287"/>
      <c r="V269" s="287"/>
      <c r="W269" s="287"/>
      <c r="X269" s="287"/>
      <c r="Y269" s="271" t="s">
        <v>1447</v>
      </c>
      <c r="Z269" s="287"/>
    </row>
    <row r="270" spans="2:26" ht="12.75">
      <c r="B270" s="273" t="s">
        <v>2636</v>
      </c>
      <c r="E270" s="273" t="str">
        <f ca="1">OFFSET(G270,0,language-1)</f>
        <v>Busbar</v>
      </c>
      <c r="G270" s="290" t="s">
        <v>2635</v>
      </c>
      <c r="H270" s="290" t="s">
        <v>2636</v>
      </c>
      <c r="I270" s="290" t="s">
        <v>2637</v>
      </c>
      <c r="J270" s="290" t="s">
        <v>2638</v>
      </c>
      <c r="K270" s="290" t="s">
        <v>2639</v>
      </c>
      <c r="L270" s="290" t="s">
        <v>2640</v>
      </c>
      <c r="M270" s="290" t="s">
        <v>2641</v>
      </c>
      <c r="N270" s="276" t="s">
        <v>2642</v>
      </c>
      <c r="O270" s="266" t="s">
        <v>2643</v>
      </c>
      <c r="P270" s="291" t="s">
        <v>2636</v>
      </c>
      <c r="Q270" s="264" t="s">
        <v>2644</v>
      </c>
      <c r="U270" s="287"/>
      <c r="V270" s="287"/>
      <c r="W270" s="287"/>
      <c r="X270" s="287"/>
      <c r="Y270" s="271" t="s">
        <v>1447</v>
      </c>
      <c r="Z270" s="287"/>
    </row>
    <row r="271" spans="2:26" ht="38.25">
      <c r="B271" s="273" t="s">
        <v>2646</v>
      </c>
      <c r="E271" s="273" t="str">
        <f ca="1">OFFSET(G271,0,language-1)</f>
        <v>Busbar (busbar component) is that part of the switchgear which serves for interconnection between CB-bays. Based on single line diagram, in the switchgear there may be one to several main busbars, transfer busbar or a ring busbar.</v>
      </c>
      <c r="G271" s="276" t="s">
        <v>2645</v>
      </c>
      <c r="H271" s="276" t="s">
        <v>2646</v>
      </c>
      <c r="I271" s="276" t="s">
        <v>2647</v>
      </c>
      <c r="J271" s="276" t="s">
        <v>2648</v>
      </c>
      <c r="K271" s="276" t="s">
        <v>2649</v>
      </c>
      <c r="L271" s="276" t="s">
        <v>2650</v>
      </c>
      <c r="M271" s="276" t="s">
        <v>2651</v>
      </c>
      <c r="N271" s="276" t="s">
        <v>2652</v>
      </c>
      <c r="O271" s="266" t="s">
        <v>2653</v>
      </c>
      <c r="P271" s="278" t="s">
        <v>2646</v>
      </c>
      <c r="Q271" s="264" t="s">
        <v>2654</v>
      </c>
      <c r="U271" s="287"/>
      <c r="V271" s="287"/>
      <c r="W271" s="287"/>
      <c r="X271" s="287"/>
      <c r="Y271" s="271" t="s">
        <v>1447</v>
      </c>
      <c r="Z271" s="287"/>
    </row>
    <row r="272" spans="2:26" ht="12.75">
      <c r="B272" s="273" t="s">
        <v>2656</v>
      </c>
      <c r="E272" s="273" t="str">
        <f ca="1">OFFSET(G272,0,language-1)</f>
        <v>Busduct</v>
      </c>
      <c r="G272" s="276" t="s">
        <v>2655</v>
      </c>
      <c r="H272" s="276" t="s">
        <v>2656</v>
      </c>
      <c r="I272" s="276" t="s">
        <v>2657</v>
      </c>
      <c r="J272" s="276" t="s">
        <v>2658</v>
      </c>
      <c r="K272" s="276" t="s">
        <v>2659</v>
      </c>
      <c r="L272" s="276" t="s">
        <v>2660</v>
      </c>
      <c r="M272" s="276" t="s">
        <v>2661</v>
      </c>
      <c r="N272" s="276" t="s">
        <v>2662</v>
      </c>
      <c r="O272" s="266" t="s">
        <v>2663</v>
      </c>
      <c r="P272" s="278" t="s">
        <v>2656</v>
      </c>
      <c r="Q272" s="264" t="s">
        <v>2664</v>
      </c>
      <c r="U272" s="287"/>
      <c r="V272" s="287"/>
      <c r="W272" s="287"/>
      <c r="X272" s="287"/>
      <c r="Y272" s="271" t="s">
        <v>1447</v>
      </c>
      <c r="Z272" s="287"/>
    </row>
    <row r="273" spans="2:26" ht="38.25">
      <c r="B273" s="273" t="s">
        <v>2666</v>
      </c>
      <c r="E273" s="273" t="str">
        <f ca="1">OFFSET(G273,0,language-1)</f>
        <v>Busduct (busduct component) is that part of the switchgear which serves for interconnection of individual apparatus and for connection to outer interface (overhead line bushings, cable boxes, transformer bushings, etc.) within one CB-bay. </v>
      </c>
      <c r="G273" s="276" t="s">
        <v>2665</v>
      </c>
      <c r="H273" s="276" t="s">
        <v>2666</v>
      </c>
      <c r="I273" s="276" t="s">
        <v>2667</v>
      </c>
      <c r="J273" s="276" t="s">
        <v>2668</v>
      </c>
      <c r="K273" s="276" t="s">
        <v>2669</v>
      </c>
      <c r="L273" s="276" t="s">
        <v>2670</v>
      </c>
      <c r="M273" s="276" t="s">
        <v>2671</v>
      </c>
      <c r="N273" s="276" t="s">
        <v>2672</v>
      </c>
      <c r="O273" s="266" t="s">
        <v>2673</v>
      </c>
      <c r="P273" s="278" t="s">
        <v>2666</v>
      </c>
      <c r="Q273" s="264" t="s">
        <v>2674</v>
      </c>
      <c r="U273" s="287"/>
      <c r="V273" s="287"/>
      <c r="W273" s="287"/>
      <c r="X273" s="287"/>
      <c r="Y273" s="271" t="s">
        <v>1447</v>
      </c>
      <c r="Z273" s="287"/>
    </row>
    <row r="274" spans="7:26" ht="12.75">
      <c r="G274" s="290"/>
      <c r="H274" s="290"/>
      <c r="K274" s="290"/>
      <c r="P274" s="291"/>
      <c r="U274" s="287"/>
      <c r="V274" s="287"/>
      <c r="W274" s="287"/>
      <c r="X274" s="287"/>
      <c r="Y274" s="271" t="s">
        <v>1447</v>
      </c>
      <c r="Z274" s="287"/>
    </row>
    <row r="275" spans="7:16" ht="12.75">
      <c r="G275" s="290"/>
      <c r="H275" s="290"/>
      <c r="K275" s="290"/>
      <c r="P275" s="291"/>
    </row>
    <row r="276" spans="2:16" ht="12.75">
      <c r="B276" s="337"/>
      <c r="E276" s="337"/>
      <c r="G276" s="290"/>
      <c r="H276" s="290"/>
      <c r="K276" s="290"/>
      <c r="P276" s="291"/>
    </row>
    <row r="277" spans="7:16" ht="13.5" thickBot="1">
      <c r="G277" s="290"/>
      <c r="H277" s="290"/>
      <c r="K277" s="290"/>
      <c r="P277" s="291"/>
    </row>
    <row r="278" spans="1:26" ht="13.5" thickTop="1">
      <c r="A278" s="274" t="s">
        <v>3065</v>
      </c>
      <c r="B278" s="341" t="s">
        <v>2676</v>
      </c>
      <c r="C278" s="294"/>
      <c r="D278" s="262">
        <v>3.1</v>
      </c>
      <c r="E278" s="270" t="str">
        <f aca="true" ca="1" t="shared" si="5" ref="E278:E285">OFFSET(G278,0,language-1)</f>
        <v>Disconnector</v>
      </c>
      <c r="F278" s="294"/>
      <c r="G278" s="292" t="s">
        <v>2675</v>
      </c>
      <c r="H278" s="292" t="s">
        <v>2676</v>
      </c>
      <c r="I278" s="265" t="s">
        <v>773</v>
      </c>
      <c r="J278" s="265" t="s">
        <v>399</v>
      </c>
      <c r="K278" s="292" t="s">
        <v>2677</v>
      </c>
      <c r="L278" s="265" t="s">
        <v>2678</v>
      </c>
      <c r="M278" s="265" t="s">
        <v>2679</v>
      </c>
      <c r="N278" s="276" t="s">
        <v>17</v>
      </c>
      <c r="O278" s="266" t="s">
        <v>2680</v>
      </c>
      <c r="P278" s="293" t="s">
        <v>2676</v>
      </c>
      <c r="Q278" s="264" t="s">
        <v>2681</v>
      </c>
      <c r="U278" s="287"/>
      <c r="V278" s="271" t="s">
        <v>1447</v>
      </c>
      <c r="W278" s="287"/>
      <c r="X278" s="287"/>
      <c r="Y278" s="287"/>
      <c r="Z278" s="287"/>
    </row>
    <row r="279" spans="2:26" ht="12.75">
      <c r="B279" s="347" t="s">
        <v>2682</v>
      </c>
      <c r="C279" s="294"/>
      <c r="E279" s="295" t="str">
        <f ca="1" t="shared" si="5"/>
        <v>IEC 60050</v>
      </c>
      <c r="F279" s="294"/>
      <c r="G279" s="292" t="s">
        <v>2682</v>
      </c>
      <c r="H279" s="292" t="s">
        <v>2682</v>
      </c>
      <c r="I279" s="265" t="s">
        <v>2682</v>
      </c>
      <c r="J279" s="265" t="s">
        <v>2682</v>
      </c>
      <c r="K279" s="292" t="s">
        <v>2682</v>
      </c>
      <c r="L279" s="265" t="s">
        <v>2682</v>
      </c>
      <c r="M279" s="265" t="s">
        <v>2683</v>
      </c>
      <c r="N279" s="276" t="s">
        <v>2682</v>
      </c>
      <c r="O279" s="266" t="s">
        <v>2682</v>
      </c>
      <c r="P279" s="293" t="s">
        <v>2682</v>
      </c>
      <c r="Q279" s="264" t="s">
        <v>2682</v>
      </c>
      <c r="U279" s="287"/>
      <c r="V279" s="271" t="s">
        <v>1447</v>
      </c>
      <c r="W279" s="287"/>
      <c r="X279" s="287"/>
      <c r="Y279" s="287"/>
      <c r="Z279" s="287"/>
    </row>
    <row r="280" spans="2:26" ht="12.75">
      <c r="B280" s="347" t="s">
        <v>2684</v>
      </c>
      <c r="C280" s="294"/>
      <c r="E280" s="295" t="str">
        <f ca="1" t="shared" si="5"/>
        <v>IEV 441-14-05</v>
      </c>
      <c r="F280" s="294"/>
      <c r="G280" s="292" t="s">
        <v>2684</v>
      </c>
      <c r="H280" s="292" t="s">
        <v>2684</v>
      </c>
      <c r="I280" s="265" t="s">
        <v>2684</v>
      </c>
      <c r="J280" s="265" t="s">
        <v>2684</v>
      </c>
      <c r="K280" s="292" t="s">
        <v>2684</v>
      </c>
      <c r="L280" s="265" t="s">
        <v>2684</v>
      </c>
      <c r="M280" s="265" t="s">
        <v>2684</v>
      </c>
      <c r="N280" s="276" t="s">
        <v>2684</v>
      </c>
      <c r="O280" s="266" t="s">
        <v>2684</v>
      </c>
      <c r="P280" s="293" t="s">
        <v>2684</v>
      </c>
      <c r="Q280" s="264" t="s">
        <v>2684</v>
      </c>
      <c r="U280" s="287"/>
      <c r="V280" s="271" t="s">
        <v>1447</v>
      </c>
      <c r="W280" s="287"/>
      <c r="X280" s="287"/>
      <c r="Y280" s="287"/>
      <c r="Z280" s="287"/>
    </row>
    <row r="281" spans="2:26" ht="26.25" thickBot="1">
      <c r="B281" s="342" t="s">
        <v>2686</v>
      </c>
      <c r="C281" s="294"/>
      <c r="E281" s="273" t="str">
        <f ca="1" t="shared" si="5"/>
        <v>A mechanical switching device which provides, in the open position, an isolating distance in accordance with specified requirements.</v>
      </c>
      <c r="F281" s="294"/>
      <c r="G281" s="292" t="s">
        <v>2685</v>
      </c>
      <c r="H281" s="292" t="s">
        <v>2686</v>
      </c>
      <c r="I281" s="265" t="s">
        <v>2687</v>
      </c>
      <c r="J281" s="265" t="s">
        <v>2688</v>
      </c>
      <c r="K281" s="292" t="s">
        <v>2689</v>
      </c>
      <c r="L281" s="265" t="s">
        <v>2690</v>
      </c>
      <c r="M281" s="265" t="s">
        <v>2691</v>
      </c>
      <c r="N281" s="276" t="s">
        <v>2692</v>
      </c>
      <c r="O281" s="266" t="s">
        <v>2693</v>
      </c>
      <c r="P281" s="293" t="s">
        <v>2686</v>
      </c>
      <c r="Q281" s="264" t="s">
        <v>2694</v>
      </c>
      <c r="U281" s="287"/>
      <c r="V281" s="271" t="s">
        <v>1447</v>
      </c>
      <c r="W281" s="287"/>
      <c r="X281" s="287"/>
      <c r="Y281" s="287"/>
      <c r="Z281" s="287"/>
    </row>
    <row r="282" spans="1:26" ht="13.5" thickTop="1">
      <c r="A282" s="262">
        <v>3.2</v>
      </c>
      <c r="B282" s="348" t="s">
        <v>2695</v>
      </c>
      <c r="C282" s="294"/>
      <c r="D282" s="262">
        <v>3.2</v>
      </c>
      <c r="E282" s="270" t="str">
        <f ca="1" t="shared" si="5"/>
        <v>Earthing Switch</v>
      </c>
      <c r="F282" s="296"/>
      <c r="G282" s="292" t="s">
        <v>1090</v>
      </c>
      <c r="H282" s="292" t="s">
        <v>2695</v>
      </c>
      <c r="I282" s="265" t="s">
        <v>2696</v>
      </c>
      <c r="J282" s="265" t="s">
        <v>401</v>
      </c>
      <c r="K282" s="292" t="s">
        <v>2697</v>
      </c>
      <c r="L282" s="265" t="s">
        <v>402</v>
      </c>
      <c r="M282" s="265" t="s">
        <v>2698</v>
      </c>
      <c r="N282" s="276" t="s">
        <v>2699</v>
      </c>
      <c r="O282" s="266" t="s">
        <v>2700</v>
      </c>
      <c r="P282" s="293" t="s">
        <v>2695</v>
      </c>
      <c r="Q282" s="264" t="s">
        <v>2701</v>
      </c>
      <c r="U282" s="287"/>
      <c r="V282" s="271" t="s">
        <v>1447</v>
      </c>
      <c r="W282" s="287"/>
      <c r="X282" s="287"/>
      <c r="Y282" s="287"/>
      <c r="Z282" s="287"/>
    </row>
    <row r="283" spans="2:26" ht="12.75">
      <c r="B283" s="347" t="s">
        <v>2682</v>
      </c>
      <c r="C283" s="294"/>
      <c r="E283" s="295" t="str">
        <f ca="1" t="shared" si="5"/>
        <v>IEC 60050</v>
      </c>
      <c r="F283" s="296"/>
      <c r="G283" s="292" t="s">
        <v>2682</v>
      </c>
      <c r="H283" s="292" t="s">
        <v>2682</v>
      </c>
      <c r="I283" s="265" t="s">
        <v>2682</v>
      </c>
      <c r="J283" s="265" t="s">
        <v>2682</v>
      </c>
      <c r="K283" s="292" t="s">
        <v>2682</v>
      </c>
      <c r="L283" s="265" t="s">
        <v>2682</v>
      </c>
      <c r="M283" s="265" t="s">
        <v>2683</v>
      </c>
      <c r="N283" s="276" t="s">
        <v>2682</v>
      </c>
      <c r="O283" s="266" t="s">
        <v>2682</v>
      </c>
      <c r="P283" s="293" t="s">
        <v>2682</v>
      </c>
      <c r="Q283" s="264" t="s">
        <v>2682</v>
      </c>
      <c r="U283" s="287"/>
      <c r="V283" s="271" t="s">
        <v>1447</v>
      </c>
      <c r="W283" s="287"/>
      <c r="X283" s="287"/>
      <c r="Y283" s="287"/>
      <c r="Z283" s="287"/>
    </row>
    <row r="284" spans="2:26" ht="12.75">
      <c r="B284" s="347" t="s">
        <v>2702</v>
      </c>
      <c r="C284" s="294"/>
      <c r="E284" s="295" t="str">
        <f ca="1" t="shared" si="5"/>
        <v>IEV 441-14-11</v>
      </c>
      <c r="F284" s="296"/>
      <c r="G284" s="292" t="s">
        <v>2702</v>
      </c>
      <c r="H284" s="292" t="s">
        <v>2702</v>
      </c>
      <c r="I284" s="265" t="s">
        <v>2702</v>
      </c>
      <c r="J284" s="265" t="s">
        <v>2702</v>
      </c>
      <c r="K284" s="292" t="s">
        <v>2702</v>
      </c>
      <c r="L284" s="265" t="s">
        <v>2702</v>
      </c>
      <c r="M284" s="265" t="s">
        <v>2702</v>
      </c>
      <c r="N284" s="276" t="s">
        <v>2702</v>
      </c>
      <c r="O284" s="266" t="s">
        <v>2702</v>
      </c>
      <c r="P284" s="293" t="s">
        <v>2702</v>
      </c>
      <c r="Q284" s="264" t="s">
        <v>2702</v>
      </c>
      <c r="U284" s="287"/>
      <c r="V284" s="271" t="s">
        <v>1447</v>
      </c>
      <c r="W284" s="287"/>
      <c r="X284" s="287"/>
      <c r="Y284" s="287"/>
      <c r="Z284" s="287"/>
    </row>
    <row r="285" spans="2:26" ht="38.25">
      <c r="B285" s="342" t="s">
        <v>2704</v>
      </c>
      <c r="C285" s="294"/>
      <c r="E285" s="273" t="str">
        <f ca="1" t="shared" si="5"/>
        <v>A mechanical switching device for earthing parts of a circuit, capable of withstanding for a specified time currents under abnormal conditions such as those of a short-circuit, but not required to carry current under normal conditions of the circuit.</v>
      </c>
      <c r="F285" s="296"/>
      <c r="G285" s="292" t="s">
        <v>2703</v>
      </c>
      <c r="H285" s="292" t="s">
        <v>2704</v>
      </c>
      <c r="I285" s="265" t="s">
        <v>2705</v>
      </c>
      <c r="J285" s="265" t="s">
        <v>2706</v>
      </c>
      <c r="K285" s="292" t="s">
        <v>2707</v>
      </c>
      <c r="L285" s="265" t="s">
        <v>2708</v>
      </c>
      <c r="M285" s="265" t="s">
        <v>2709</v>
      </c>
      <c r="N285" s="276" t="s">
        <v>2710</v>
      </c>
      <c r="O285" s="266" t="s">
        <v>2711</v>
      </c>
      <c r="P285" s="293" t="s">
        <v>2704</v>
      </c>
      <c r="Q285" s="264" t="s">
        <v>2712</v>
      </c>
      <c r="U285" s="287"/>
      <c r="V285" s="271" t="s">
        <v>1447</v>
      </c>
      <c r="W285" s="287"/>
      <c r="X285" s="287"/>
      <c r="Y285" s="287"/>
      <c r="Z285" s="287"/>
    </row>
    <row r="286" spans="2:26" ht="13.5" thickBot="1">
      <c r="B286" s="342"/>
      <c r="C286" s="294"/>
      <c r="E286" s="273"/>
      <c r="F286" s="296"/>
      <c r="G286" s="292"/>
      <c r="H286" s="292"/>
      <c r="K286" s="292"/>
      <c r="P286" s="293"/>
      <c r="U286" s="287"/>
      <c r="V286" s="271" t="s">
        <v>1447</v>
      </c>
      <c r="W286" s="287"/>
      <c r="X286" s="287"/>
      <c r="Y286" s="287"/>
      <c r="Z286" s="287"/>
    </row>
    <row r="287" spans="1:26" ht="13.5" thickTop="1">
      <c r="A287" s="262">
        <v>3.3</v>
      </c>
      <c r="B287" s="348" t="s">
        <v>2714</v>
      </c>
      <c r="C287" s="294"/>
      <c r="D287" s="262">
        <v>3.3</v>
      </c>
      <c r="E287" s="270" t="str">
        <f ca="1">OFFSET(G287,0,language-1)</f>
        <v>Combined disconnector / Earthing switch</v>
      </c>
      <c r="F287" s="296"/>
      <c r="G287" s="292" t="s">
        <v>2713</v>
      </c>
      <c r="H287" s="292" t="s">
        <v>2714</v>
      </c>
      <c r="I287" s="265" t="s">
        <v>2715</v>
      </c>
      <c r="J287" s="265" t="s">
        <v>2716</v>
      </c>
      <c r="K287" s="292" t="s">
        <v>2717</v>
      </c>
      <c r="L287" s="265" t="s">
        <v>2718</v>
      </c>
      <c r="M287" s="265" t="s">
        <v>2719</v>
      </c>
      <c r="N287" s="276" t="s">
        <v>2720</v>
      </c>
      <c r="O287" s="266" t="s">
        <v>2721</v>
      </c>
      <c r="P287" s="293" t="s">
        <v>2714</v>
      </c>
      <c r="Q287" s="264" t="s">
        <v>2722</v>
      </c>
      <c r="U287" s="287"/>
      <c r="V287" s="271" t="s">
        <v>1447</v>
      </c>
      <c r="W287" s="287"/>
      <c r="X287" s="287"/>
      <c r="Y287" s="287"/>
      <c r="Z287" s="287"/>
    </row>
    <row r="288" spans="2:26" ht="25.5">
      <c r="B288" s="342" t="s">
        <v>2724</v>
      </c>
      <c r="C288" s="294"/>
      <c r="E288" s="273" t="str">
        <f ca="1">OFFSET(G288,0,language-1)</f>
        <v>Combined disconnector / Earthing switch is multifunctional equipment in which the function depends on a position of one common main contact.</v>
      </c>
      <c r="F288" s="296"/>
      <c r="G288" s="297" t="s">
        <v>2723</v>
      </c>
      <c r="H288" s="297" t="s">
        <v>2724</v>
      </c>
      <c r="I288" s="265" t="s">
        <v>2725</v>
      </c>
      <c r="J288" s="265" t="s">
        <v>2726</v>
      </c>
      <c r="K288" s="297" t="s">
        <v>2727</v>
      </c>
      <c r="L288" s="265" t="s">
        <v>2728</v>
      </c>
      <c r="M288" s="265" t="s">
        <v>2729</v>
      </c>
      <c r="N288" s="276" t="s">
        <v>2730</v>
      </c>
      <c r="O288" s="266" t="s">
        <v>2731</v>
      </c>
      <c r="P288" s="298" t="s">
        <v>2724</v>
      </c>
      <c r="Q288" s="264" t="s">
        <v>2732</v>
      </c>
      <c r="U288" s="287"/>
      <c r="V288" s="271" t="s">
        <v>1447</v>
      </c>
      <c r="W288" s="287"/>
      <c r="X288" s="287"/>
      <c r="Y288" s="287"/>
      <c r="Z288" s="287"/>
    </row>
    <row r="289" spans="2:26" ht="26.25" thickBot="1">
      <c r="B289" s="342" t="s">
        <v>2734</v>
      </c>
      <c r="C289" s="294"/>
      <c r="E289" s="273" t="str">
        <f ca="1">OFFSET(G289,0,language-1)</f>
        <v>Note: In GIS, if there are disconnector and earthing switch with separated drives and contacts placed in one gas compartment, they are considered as stand alone devices.</v>
      </c>
      <c r="F289" s="296"/>
      <c r="G289" s="297" t="s">
        <v>2733</v>
      </c>
      <c r="H289" s="297" t="s">
        <v>2734</v>
      </c>
      <c r="I289" s="265" t="s">
        <v>2735</v>
      </c>
      <c r="J289" s="265" t="s">
        <v>2736</v>
      </c>
      <c r="K289" s="297" t="s">
        <v>2737</v>
      </c>
      <c r="L289" s="265" t="s">
        <v>2738</v>
      </c>
      <c r="M289" s="265" t="s">
        <v>2739</v>
      </c>
      <c r="N289" s="276" t="s">
        <v>2740</v>
      </c>
      <c r="O289" s="266" t="s">
        <v>2741</v>
      </c>
      <c r="P289" s="298" t="s">
        <v>2734</v>
      </c>
      <c r="Q289" s="264" t="s">
        <v>2742</v>
      </c>
      <c r="U289" s="287"/>
      <c r="V289" s="271" t="s">
        <v>1447</v>
      </c>
      <c r="W289" s="287"/>
      <c r="X289" s="287"/>
      <c r="Y289" s="287"/>
      <c r="Z289" s="287"/>
    </row>
    <row r="290" spans="2:16" ht="15" thickTop="1">
      <c r="B290" s="348" t="s">
        <v>3051</v>
      </c>
      <c r="C290" s="299"/>
      <c r="E290" s="270" t="s">
        <v>3051</v>
      </c>
      <c r="F290" s="299"/>
      <c r="G290" s="292"/>
      <c r="H290" s="292"/>
      <c r="K290" s="292"/>
      <c r="P290" s="293"/>
    </row>
    <row r="291" spans="2:26" ht="12.75">
      <c r="B291" s="349" t="s">
        <v>3063</v>
      </c>
      <c r="C291" s="301"/>
      <c r="E291" s="283" t="str">
        <f ca="1">OFFSET(G291,0,language-1)</f>
        <v>Centre break (1/6)</v>
      </c>
      <c r="F291" s="300"/>
      <c r="G291" s="292" t="s">
        <v>2822</v>
      </c>
      <c r="H291" s="292" t="s">
        <v>2823</v>
      </c>
      <c r="I291" s="292" t="s">
        <v>2824</v>
      </c>
      <c r="J291" s="265" t="s">
        <v>2825</v>
      </c>
      <c r="K291" s="292" t="s">
        <v>2826</v>
      </c>
      <c r="L291" s="265" t="s">
        <v>2827</v>
      </c>
      <c r="M291" s="292" t="s">
        <v>2828</v>
      </c>
      <c r="N291" s="276" t="s">
        <v>2829</v>
      </c>
      <c r="O291" s="266" t="s">
        <v>2830</v>
      </c>
      <c r="P291" s="293" t="s">
        <v>2823</v>
      </c>
      <c r="Q291" s="264" t="s">
        <v>2831</v>
      </c>
      <c r="U291" s="287"/>
      <c r="V291" s="271" t="s">
        <v>1447</v>
      </c>
      <c r="W291" s="287"/>
      <c r="X291" s="287"/>
      <c r="Y291" s="287"/>
      <c r="Z291" s="287"/>
    </row>
    <row r="292" spans="2:26" ht="12.75">
      <c r="B292" s="349"/>
      <c r="C292" s="301"/>
      <c r="E292" s="283"/>
      <c r="F292" s="301"/>
      <c r="G292" s="292"/>
      <c r="H292" s="292"/>
      <c r="K292" s="292"/>
      <c r="P292" s="293"/>
      <c r="U292" s="287"/>
      <c r="V292" s="271" t="s">
        <v>1447</v>
      </c>
      <c r="W292" s="287"/>
      <c r="X292" s="287"/>
      <c r="Y292" s="287"/>
      <c r="Z292" s="287"/>
    </row>
    <row r="293" spans="2:26" ht="12.75">
      <c r="B293" s="349"/>
      <c r="C293" s="301"/>
      <c r="E293" s="283"/>
      <c r="F293" s="301"/>
      <c r="G293" s="292"/>
      <c r="H293" s="292"/>
      <c r="K293" s="292"/>
      <c r="P293" s="293"/>
      <c r="U293" s="287"/>
      <c r="V293" s="271" t="s">
        <v>1447</v>
      </c>
      <c r="W293" s="287"/>
      <c r="X293" s="287"/>
      <c r="Y293" s="287"/>
      <c r="Z293" s="287"/>
    </row>
    <row r="294" spans="2:26" ht="12.75">
      <c r="B294" s="349"/>
      <c r="C294" s="301"/>
      <c r="E294" s="283"/>
      <c r="F294" s="301"/>
      <c r="G294" s="292"/>
      <c r="H294" s="292"/>
      <c r="K294" s="292"/>
      <c r="P294" s="293"/>
      <c r="U294" s="287"/>
      <c r="V294" s="271" t="s">
        <v>1447</v>
      </c>
      <c r="W294" s="287"/>
      <c r="X294" s="287"/>
      <c r="Y294" s="287"/>
      <c r="Z294" s="287"/>
    </row>
    <row r="295" spans="2:26" ht="12.75">
      <c r="B295" s="349"/>
      <c r="C295" s="301"/>
      <c r="E295" s="283"/>
      <c r="F295" s="301"/>
      <c r="G295" s="292"/>
      <c r="H295" s="292"/>
      <c r="K295" s="292"/>
      <c r="P295" s="293"/>
      <c r="U295" s="287"/>
      <c r="V295" s="271" t="s">
        <v>1447</v>
      </c>
      <c r="W295" s="287"/>
      <c r="X295" s="287"/>
      <c r="Y295" s="287"/>
      <c r="Z295" s="287"/>
    </row>
    <row r="296" spans="2:26" ht="12.75">
      <c r="B296" s="349"/>
      <c r="C296" s="301"/>
      <c r="E296" s="283"/>
      <c r="F296" s="301"/>
      <c r="G296" s="292"/>
      <c r="H296" s="292"/>
      <c r="K296" s="292"/>
      <c r="P296" s="293"/>
      <c r="U296" s="287"/>
      <c r="V296" s="271" t="s">
        <v>1447</v>
      </c>
      <c r="W296" s="287"/>
      <c r="X296" s="287"/>
      <c r="Y296" s="287"/>
      <c r="Z296" s="287"/>
    </row>
    <row r="297" spans="2:26" ht="12.75">
      <c r="B297" s="349"/>
      <c r="C297" s="301"/>
      <c r="E297" s="283"/>
      <c r="F297" s="301"/>
      <c r="G297" s="292"/>
      <c r="H297" s="292"/>
      <c r="K297" s="292"/>
      <c r="P297" s="293"/>
      <c r="U297" s="287"/>
      <c r="V297" s="271" t="s">
        <v>1447</v>
      </c>
      <c r="W297" s="287"/>
      <c r="X297" s="287"/>
      <c r="Y297" s="287"/>
      <c r="Z297" s="287"/>
    </row>
    <row r="298" spans="2:26" ht="12.75">
      <c r="B298" s="349"/>
      <c r="C298" s="301"/>
      <c r="E298" s="283"/>
      <c r="F298" s="301"/>
      <c r="G298" s="292"/>
      <c r="H298" s="292"/>
      <c r="K298" s="292"/>
      <c r="P298" s="293"/>
      <c r="U298" s="287"/>
      <c r="V298" s="271" t="s">
        <v>1447</v>
      </c>
      <c r="W298" s="287"/>
      <c r="X298" s="287"/>
      <c r="Y298" s="287"/>
      <c r="Z298" s="287"/>
    </row>
    <row r="299" spans="2:26" ht="12.75">
      <c r="B299" s="349"/>
      <c r="C299" s="301"/>
      <c r="E299" s="283"/>
      <c r="F299" s="301"/>
      <c r="G299" s="292"/>
      <c r="H299" s="292"/>
      <c r="K299" s="292"/>
      <c r="P299" s="293"/>
      <c r="U299" s="287"/>
      <c r="V299" s="271" t="s">
        <v>1447</v>
      </c>
      <c r="W299" s="287"/>
      <c r="X299" s="287"/>
      <c r="Y299" s="287"/>
      <c r="Z299" s="287"/>
    </row>
    <row r="300" spans="2:26" ht="12.75">
      <c r="B300" s="349" t="s">
        <v>3064</v>
      </c>
      <c r="C300" s="301"/>
      <c r="E300" s="283" t="str">
        <f ca="1">OFFSET(G300,0,language-1)</f>
        <v>Vertical (4/6)</v>
      </c>
      <c r="F300" s="300"/>
      <c r="G300" s="292" t="s">
        <v>2832</v>
      </c>
      <c r="H300" s="292" t="s">
        <v>2833</v>
      </c>
      <c r="I300" s="292" t="s">
        <v>2834</v>
      </c>
      <c r="J300" s="265" t="s">
        <v>2835</v>
      </c>
      <c r="K300" s="292" t="s">
        <v>2836</v>
      </c>
      <c r="L300" s="265" t="s">
        <v>2837</v>
      </c>
      <c r="M300" s="302" t="s">
        <v>2838</v>
      </c>
      <c r="N300" s="276" t="s">
        <v>2833</v>
      </c>
      <c r="O300" s="266" t="s">
        <v>2832</v>
      </c>
      <c r="P300" s="293" t="s">
        <v>2833</v>
      </c>
      <c r="Q300" s="264" t="s">
        <v>2839</v>
      </c>
      <c r="U300" s="287"/>
      <c r="V300" s="271" t="s">
        <v>1447</v>
      </c>
      <c r="W300" s="287"/>
      <c r="X300" s="287"/>
      <c r="Y300" s="287"/>
      <c r="Z300" s="287"/>
    </row>
    <row r="301" spans="2:26" ht="12.75">
      <c r="B301" s="349"/>
      <c r="C301" s="301"/>
      <c r="E301" s="283"/>
      <c r="F301" s="301"/>
      <c r="G301" s="292"/>
      <c r="H301" s="292"/>
      <c r="K301" s="292"/>
      <c r="P301" s="293"/>
      <c r="U301" s="287"/>
      <c r="V301" s="271" t="s">
        <v>1447</v>
      </c>
      <c r="W301" s="287"/>
      <c r="X301" s="287"/>
      <c r="Y301" s="287"/>
      <c r="Z301" s="287"/>
    </row>
    <row r="302" spans="2:26" ht="12.75">
      <c r="B302" s="349"/>
      <c r="C302" s="301"/>
      <c r="E302" s="283"/>
      <c r="F302" s="301"/>
      <c r="G302" s="292"/>
      <c r="H302" s="292"/>
      <c r="K302" s="292"/>
      <c r="P302" s="293"/>
      <c r="U302" s="287"/>
      <c r="V302" s="271" t="s">
        <v>1447</v>
      </c>
      <c r="W302" s="287"/>
      <c r="X302" s="287"/>
      <c r="Y302" s="287"/>
      <c r="Z302" s="287"/>
    </row>
    <row r="303" spans="2:26" ht="12.75">
      <c r="B303" s="349"/>
      <c r="C303" s="301"/>
      <c r="E303" s="283"/>
      <c r="F303" s="301"/>
      <c r="G303" s="292"/>
      <c r="H303" s="292"/>
      <c r="K303" s="292"/>
      <c r="P303" s="293"/>
      <c r="U303" s="287"/>
      <c r="V303" s="271" t="s">
        <v>1447</v>
      </c>
      <c r="W303" s="287"/>
      <c r="X303" s="287"/>
      <c r="Y303" s="287"/>
      <c r="Z303" s="287"/>
    </row>
    <row r="304" spans="2:26" ht="12.75">
      <c r="B304" s="349"/>
      <c r="C304" s="301"/>
      <c r="E304" s="283"/>
      <c r="F304" s="301"/>
      <c r="G304" s="292"/>
      <c r="H304" s="292"/>
      <c r="K304" s="292"/>
      <c r="P304" s="293"/>
      <c r="U304" s="287"/>
      <c r="V304" s="271" t="s">
        <v>1447</v>
      </c>
      <c r="W304" s="287"/>
      <c r="X304" s="287"/>
      <c r="Y304" s="287"/>
      <c r="Z304" s="287"/>
    </row>
    <row r="305" spans="2:26" ht="12.75">
      <c r="B305" s="349"/>
      <c r="C305" s="301"/>
      <c r="E305" s="283"/>
      <c r="F305" s="301"/>
      <c r="G305" s="292"/>
      <c r="H305" s="292"/>
      <c r="K305" s="292"/>
      <c r="P305" s="293"/>
      <c r="U305" s="287"/>
      <c r="V305" s="271" t="s">
        <v>1447</v>
      </c>
      <c r="W305" s="287"/>
      <c r="X305" s="287"/>
      <c r="Y305" s="287"/>
      <c r="Z305" s="287"/>
    </row>
    <row r="306" spans="2:26" ht="12.75">
      <c r="B306" s="349"/>
      <c r="C306" s="301"/>
      <c r="E306" s="283"/>
      <c r="F306" s="301"/>
      <c r="G306" s="292"/>
      <c r="H306" s="292"/>
      <c r="K306" s="292"/>
      <c r="P306" s="293"/>
      <c r="U306" s="287"/>
      <c r="V306" s="271" t="s">
        <v>1447</v>
      </c>
      <c r="W306" s="287"/>
      <c r="X306" s="287"/>
      <c r="Y306" s="287"/>
      <c r="Z306" s="287"/>
    </row>
    <row r="307" spans="2:26" ht="13.5" thickBot="1">
      <c r="B307" s="350"/>
      <c r="C307" s="301"/>
      <c r="E307" s="283"/>
      <c r="F307" s="301"/>
      <c r="G307" s="292"/>
      <c r="H307" s="292"/>
      <c r="K307" s="292"/>
      <c r="P307" s="293"/>
      <c r="U307" s="287"/>
      <c r="V307" s="271" t="s">
        <v>1447</v>
      </c>
      <c r="W307" s="287"/>
      <c r="X307" s="287"/>
      <c r="Y307" s="287"/>
      <c r="Z307" s="287"/>
    </row>
    <row r="308" spans="3:26" ht="12.75">
      <c r="C308" s="304"/>
      <c r="F308" s="304"/>
      <c r="G308" s="276"/>
      <c r="H308" s="276"/>
      <c r="K308" s="276"/>
      <c r="P308" s="278"/>
      <c r="U308" s="287"/>
      <c r="V308" s="271" t="s">
        <v>1447</v>
      </c>
      <c r="W308" s="287"/>
      <c r="X308" s="287"/>
      <c r="Y308" s="287"/>
      <c r="Z308" s="287"/>
    </row>
    <row r="309" spans="3:26" ht="13.5" thickBot="1">
      <c r="C309" s="304"/>
      <c r="F309" s="304"/>
      <c r="G309" s="276"/>
      <c r="H309" s="276"/>
      <c r="K309" s="276"/>
      <c r="P309" s="278"/>
      <c r="U309" s="287"/>
      <c r="V309" s="271"/>
      <c r="W309" s="287"/>
      <c r="X309" s="287"/>
      <c r="Y309" s="287"/>
      <c r="Z309" s="287"/>
    </row>
    <row r="310" spans="1:26" ht="13.5" thickTop="1">
      <c r="A310" s="262">
        <v>3.4</v>
      </c>
      <c r="B310" s="341" t="s">
        <v>3062</v>
      </c>
      <c r="C310" s="294"/>
      <c r="D310" s="262">
        <v>3.4</v>
      </c>
      <c r="E310" s="270" t="s">
        <v>3053</v>
      </c>
      <c r="F310" s="296"/>
      <c r="G310" s="292" t="s">
        <v>2743</v>
      </c>
      <c r="H310" s="292" t="s">
        <v>2744</v>
      </c>
      <c r="I310" s="265" t="s">
        <v>2745</v>
      </c>
      <c r="J310" s="265" t="s">
        <v>2746</v>
      </c>
      <c r="K310" s="292" t="s">
        <v>2747</v>
      </c>
      <c r="L310" s="265" t="s">
        <v>2748</v>
      </c>
      <c r="M310" s="265" t="s">
        <v>2749</v>
      </c>
      <c r="N310" s="276" t="s">
        <v>2750</v>
      </c>
      <c r="O310" s="266" t="s">
        <v>2751</v>
      </c>
      <c r="P310" s="293" t="s">
        <v>2744</v>
      </c>
      <c r="Q310" s="264" t="s">
        <v>2752</v>
      </c>
      <c r="U310" s="287"/>
      <c r="V310" s="271" t="s">
        <v>1447</v>
      </c>
      <c r="W310" s="287"/>
      <c r="X310" s="287"/>
      <c r="Y310" s="287"/>
      <c r="Z310" s="287"/>
    </row>
    <row r="311" spans="2:26" ht="166.5" thickBot="1">
      <c r="B311" s="344" t="s">
        <v>3150</v>
      </c>
      <c r="C311" s="294"/>
      <c r="E311" s="273" t="s">
        <v>3052</v>
      </c>
      <c r="F311" s="296"/>
      <c r="G311" s="292" t="s">
        <v>2753</v>
      </c>
      <c r="H311" s="292" t="s">
        <v>2754</v>
      </c>
      <c r="I311" s="265" t="s">
        <v>2755</v>
      </c>
      <c r="J311" s="265" t="s">
        <v>2756</v>
      </c>
      <c r="K311" s="292" t="s">
        <v>2757</v>
      </c>
      <c r="L311" s="265" t="s">
        <v>2246</v>
      </c>
      <c r="M311" s="265" t="s">
        <v>2758</v>
      </c>
      <c r="N311" s="276" t="s">
        <v>2759</v>
      </c>
      <c r="O311" s="266" t="s">
        <v>2760</v>
      </c>
      <c r="P311" s="293" t="s">
        <v>2754</v>
      </c>
      <c r="Q311" s="264" t="s">
        <v>2761</v>
      </c>
      <c r="U311" s="287"/>
      <c r="V311" s="271" t="s">
        <v>1447</v>
      </c>
      <c r="W311" s="287"/>
      <c r="X311" s="287"/>
      <c r="Y311" s="287"/>
      <c r="Z311" s="287"/>
    </row>
    <row r="312" spans="2:26" ht="13.5" thickTop="1">
      <c r="B312" s="343" t="s">
        <v>3061</v>
      </c>
      <c r="C312" s="294"/>
      <c r="D312" s="262">
        <v>3.5</v>
      </c>
      <c r="E312" s="339" t="str">
        <f aca="true" ca="1" t="shared" si="6" ref="E312:E321">OFFSET(G312,0,language-1)</f>
        <v>Opens/Closes without command </v>
      </c>
      <c r="F312" s="296"/>
      <c r="G312" s="292" t="s">
        <v>2762</v>
      </c>
      <c r="H312" s="292" t="s">
        <v>2763</v>
      </c>
      <c r="I312" s="265" t="s">
        <v>2764</v>
      </c>
      <c r="J312" s="265" t="s">
        <v>2765</v>
      </c>
      <c r="K312" s="292" t="s">
        <v>2766</v>
      </c>
      <c r="L312" s="265" t="s">
        <v>2767</v>
      </c>
      <c r="M312" s="265" t="s">
        <v>2768</v>
      </c>
      <c r="N312" s="276" t="s">
        <v>2769</v>
      </c>
      <c r="O312" s="266" t="s">
        <v>2770</v>
      </c>
      <c r="P312" s="293" t="s">
        <v>2763</v>
      </c>
      <c r="Q312" s="264" t="s">
        <v>2771</v>
      </c>
      <c r="U312" s="287"/>
      <c r="V312" s="271" t="s">
        <v>1447</v>
      </c>
      <c r="W312" s="287"/>
      <c r="X312" s="287"/>
      <c r="Y312" s="287"/>
      <c r="Z312" s="287"/>
    </row>
    <row r="313" spans="2:26" ht="26.25" thickBot="1">
      <c r="B313" s="344" t="s">
        <v>2773</v>
      </c>
      <c r="C313" s="294"/>
      <c r="E313" s="273" t="str">
        <f ca="1" t="shared" si="6"/>
        <v>This kind of failure refers to the electrical control and/or operating mechanism of the disconnector / earthing switch (not due to failures of the substation protection or control system functions).</v>
      </c>
      <c r="F313" s="296"/>
      <c r="G313" s="292" t="s">
        <v>2772</v>
      </c>
      <c r="H313" s="292" t="s">
        <v>2773</v>
      </c>
      <c r="I313" s="265" t="s">
        <v>2774</v>
      </c>
      <c r="J313" s="265" t="s">
        <v>2775</v>
      </c>
      <c r="K313" s="292" t="s">
        <v>2776</v>
      </c>
      <c r="L313" s="265" t="s">
        <v>2246</v>
      </c>
      <c r="M313" s="265" t="s">
        <v>2758</v>
      </c>
      <c r="N313" s="276" t="s">
        <v>2777</v>
      </c>
      <c r="O313" s="266" t="s">
        <v>2778</v>
      </c>
      <c r="P313" s="293" t="s">
        <v>2773</v>
      </c>
      <c r="Q313" s="264" t="s">
        <v>2779</v>
      </c>
      <c r="U313" s="287"/>
      <c r="V313" s="271" t="s">
        <v>1447</v>
      </c>
      <c r="W313" s="287"/>
      <c r="X313" s="287"/>
      <c r="Y313" s="287"/>
      <c r="Z313" s="287"/>
    </row>
    <row r="314" spans="2:26" ht="13.5" thickTop="1">
      <c r="B314" s="343" t="s">
        <v>3054</v>
      </c>
      <c r="C314" s="294"/>
      <c r="D314" s="262">
        <v>3.5</v>
      </c>
      <c r="E314" s="339" t="str">
        <f ca="1" t="shared" si="6"/>
        <v>Opens/Closes without command </v>
      </c>
      <c r="F314" s="296"/>
      <c r="G314" s="292" t="s">
        <v>2762</v>
      </c>
      <c r="H314" s="292" t="s">
        <v>2763</v>
      </c>
      <c r="I314" s="265" t="s">
        <v>2764</v>
      </c>
      <c r="J314" s="265" t="s">
        <v>2765</v>
      </c>
      <c r="K314" s="292" t="s">
        <v>2766</v>
      </c>
      <c r="L314" s="265" t="s">
        <v>2767</v>
      </c>
      <c r="M314" s="265" t="s">
        <v>2768</v>
      </c>
      <c r="N314" s="276" t="s">
        <v>2769</v>
      </c>
      <c r="O314" s="266" t="s">
        <v>2770</v>
      </c>
      <c r="P314" s="293" t="s">
        <v>2763</v>
      </c>
      <c r="Q314" s="264" t="s">
        <v>2771</v>
      </c>
      <c r="U314" s="287"/>
      <c r="V314" s="271" t="s">
        <v>1447</v>
      </c>
      <c r="W314" s="287"/>
      <c r="X314" s="287"/>
      <c r="Y314" s="287"/>
      <c r="Z314" s="287"/>
    </row>
    <row r="315" spans="2:26" ht="26.25" thickBot="1">
      <c r="B315" s="344" t="s">
        <v>2773</v>
      </c>
      <c r="C315" s="294"/>
      <c r="E315" s="273" t="str">
        <f ca="1" t="shared" si="6"/>
        <v>This kind of failure refers to the electrical control and/or operating mechanism of the disconnector / earthing switch (not due to failures of the substation protection or control system functions).</v>
      </c>
      <c r="F315" s="296"/>
      <c r="G315" s="292" t="s">
        <v>2772</v>
      </c>
      <c r="H315" s="292" t="s">
        <v>2773</v>
      </c>
      <c r="I315" s="265" t="s">
        <v>2774</v>
      </c>
      <c r="J315" s="265" t="s">
        <v>2775</v>
      </c>
      <c r="K315" s="292" t="s">
        <v>2776</v>
      </c>
      <c r="L315" s="265" t="s">
        <v>2246</v>
      </c>
      <c r="M315" s="265" t="s">
        <v>2758</v>
      </c>
      <c r="N315" s="276" t="s">
        <v>2777</v>
      </c>
      <c r="O315" s="266" t="s">
        <v>2778</v>
      </c>
      <c r="P315" s="293" t="s">
        <v>2773</v>
      </c>
      <c r="Q315" s="264" t="s">
        <v>2779</v>
      </c>
      <c r="U315" s="287"/>
      <c r="V315" s="271" t="s">
        <v>1447</v>
      </c>
      <c r="W315" s="287"/>
      <c r="X315" s="287"/>
      <c r="Y315" s="287"/>
      <c r="Z315" s="287"/>
    </row>
    <row r="316" spans="2:26" ht="13.5" thickTop="1">
      <c r="B316" s="343" t="s">
        <v>3055</v>
      </c>
      <c r="C316" s="294"/>
      <c r="D316" s="262">
        <v>3.6</v>
      </c>
      <c r="E316" s="270" t="str">
        <f ca="1" t="shared" si="6"/>
        <v>Fails to carry current</v>
      </c>
      <c r="F316" s="296"/>
      <c r="G316" s="292" t="s">
        <v>2252</v>
      </c>
      <c r="H316" s="292" t="s">
        <v>419</v>
      </c>
      <c r="I316" s="265" t="s">
        <v>2780</v>
      </c>
      <c r="J316" s="265" t="s">
        <v>2781</v>
      </c>
      <c r="K316" s="292" t="s">
        <v>2255</v>
      </c>
      <c r="L316" s="265" t="s">
        <v>2256</v>
      </c>
      <c r="M316" s="265" t="s">
        <v>2782</v>
      </c>
      <c r="N316" s="276" t="s">
        <v>2258</v>
      </c>
      <c r="O316" s="266" t="s">
        <v>2259</v>
      </c>
      <c r="P316" s="293" t="s">
        <v>419</v>
      </c>
      <c r="Q316" s="264" t="s">
        <v>2260</v>
      </c>
      <c r="U316" s="287"/>
      <c r="V316" s="271" t="s">
        <v>1447</v>
      </c>
      <c r="W316" s="287"/>
      <c r="X316" s="287"/>
      <c r="Y316" s="287"/>
      <c r="Z316" s="287"/>
    </row>
    <row r="317" spans="2:26" ht="26.25" thickBot="1">
      <c r="B317" s="344" t="s">
        <v>2784</v>
      </c>
      <c r="C317" s="294"/>
      <c r="E317" s="273" t="str">
        <f ca="1" t="shared" si="6"/>
        <v>This kind of failure refers to an electrical phenomena in the contact system of the disconnector / earthing switch at the closing position.</v>
      </c>
      <c r="F317" s="296"/>
      <c r="G317" s="292" t="s">
        <v>2783</v>
      </c>
      <c r="H317" s="292" t="s">
        <v>2784</v>
      </c>
      <c r="I317" s="265" t="s">
        <v>2785</v>
      </c>
      <c r="J317" s="265" t="s">
        <v>2786</v>
      </c>
      <c r="K317" s="292" t="s">
        <v>2787</v>
      </c>
      <c r="L317" s="265" t="s">
        <v>2788</v>
      </c>
      <c r="M317" s="265" t="s">
        <v>2789</v>
      </c>
      <c r="N317" s="276" t="s">
        <v>2790</v>
      </c>
      <c r="O317" s="266" t="s">
        <v>2791</v>
      </c>
      <c r="P317" s="293" t="s">
        <v>2784</v>
      </c>
      <c r="Q317" s="264" t="s">
        <v>2792</v>
      </c>
      <c r="U317" s="287"/>
      <c r="V317" s="271" t="s">
        <v>1447</v>
      </c>
      <c r="W317" s="287"/>
      <c r="X317" s="287"/>
      <c r="Y317" s="287"/>
      <c r="Z317" s="287"/>
    </row>
    <row r="318" spans="2:26" ht="13.5" thickTop="1">
      <c r="B318" s="343" t="s">
        <v>3056</v>
      </c>
      <c r="C318" s="294"/>
      <c r="D318" s="262">
        <v>3.7</v>
      </c>
      <c r="E318" s="270" t="str">
        <f ca="1" t="shared" si="6"/>
        <v>Breakdown to earth</v>
      </c>
      <c r="F318" s="296"/>
      <c r="G318" s="292" t="s">
        <v>2793</v>
      </c>
      <c r="H318" s="292" t="s">
        <v>2273</v>
      </c>
      <c r="I318" s="265" t="s">
        <v>2274</v>
      </c>
      <c r="J318" s="265" t="s">
        <v>2275</v>
      </c>
      <c r="K318" s="292" t="s">
        <v>2276</v>
      </c>
      <c r="L318" s="265" t="s">
        <v>2794</v>
      </c>
      <c r="M318" s="265" t="s">
        <v>2278</v>
      </c>
      <c r="N318" s="276" t="s">
        <v>2795</v>
      </c>
      <c r="O318" s="266" t="s">
        <v>2280</v>
      </c>
      <c r="P318" s="293" t="s">
        <v>2273</v>
      </c>
      <c r="Q318" s="264" t="s">
        <v>2796</v>
      </c>
      <c r="U318" s="287"/>
      <c r="V318" s="271" t="s">
        <v>1447</v>
      </c>
      <c r="W318" s="287"/>
      <c r="X318" s="287"/>
      <c r="Y318" s="287"/>
      <c r="Z318" s="287"/>
    </row>
    <row r="319" spans="2:26" ht="26.25" thickBot="1">
      <c r="B319" s="344" t="s">
        <v>2798</v>
      </c>
      <c r="C319" s="294"/>
      <c r="E319" s="273" t="str">
        <f ca="1" t="shared" si="6"/>
        <v>This kind of failure refers to a electrical breakdown between parts of the disconnector / earthing switch at service voltage and earthed parts in the substation.</v>
      </c>
      <c r="F319" s="296"/>
      <c r="G319" s="292" t="s">
        <v>2797</v>
      </c>
      <c r="H319" s="292" t="s">
        <v>2798</v>
      </c>
      <c r="I319" s="265" t="s">
        <v>2799</v>
      </c>
      <c r="J319" s="265" t="s">
        <v>2800</v>
      </c>
      <c r="K319" s="292" t="s">
        <v>2801</v>
      </c>
      <c r="L319" s="265" t="s">
        <v>2802</v>
      </c>
      <c r="M319" s="265" t="s">
        <v>2803</v>
      </c>
      <c r="N319" s="276" t="s">
        <v>2804</v>
      </c>
      <c r="O319" s="266" t="s">
        <v>2805</v>
      </c>
      <c r="P319" s="293" t="s">
        <v>2798</v>
      </c>
      <c r="Q319" s="264" t="s">
        <v>2806</v>
      </c>
      <c r="U319" s="287"/>
      <c r="V319" s="271" t="s">
        <v>1447</v>
      </c>
      <c r="W319" s="287"/>
      <c r="X319" s="287"/>
      <c r="Y319" s="287"/>
      <c r="Z319" s="287"/>
    </row>
    <row r="320" spans="2:26" ht="13.5" thickTop="1">
      <c r="B320" s="343" t="s">
        <v>3057</v>
      </c>
      <c r="C320" s="294"/>
      <c r="D320" s="262">
        <v>3.11</v>
      </c>
      <c r="E320" s="270" t="str">
        <f ca="1" t="shared" si="6"/>
        <v>Locking in open or closed position</v>
      </c>
      <c r="F320" s="296"/>
      <c r="G320" s="292" t="s">
        <v>2376</v>
      </c>
      <c r="H320" s="292" t="s">
        <v>2377</v>
      </c>
      <c r="I320" s="265" t="s">
        <v>2807</v>
      </c>
      <c r="J320" s="265" t="s">
        <v>2808</v>
      </c>
      <c r="K320" s="292" t="s">
        <v>2380</v>
      </c>
      <c r="L320" s="265" t="s">
        <v>2809</v>
      </c>
      <c r="M320" s="265" t="s">
        <v>2382</v>
      </c>
      <c r="N320" s="276" t="s">
        <v>2810</v>
      </c>
      <c r="O320" s="266" t="s">
        <v>2811</v>
      </c>
      <c r="P320" s="293" t="s">
        <v>2377</v>
      </c>
      <c r="Q320" s="264" t="s">
        <v>2812</v>
      </c>
      <c r="U320" s="287"/>
      <c r="V320" s="271" t="s">
        <v>1447</v>
      </c>
      <c r="W320" s="287"/>
      <c r="X320" s="287"/>
      <c r="Y320" s="287"/>
      <c r="Z320" s="287"/>
    </row>
    <row r="321" spans="2:26" ht="63.75">
      <c r="B321" s="344" t="s">
        <v>3058</v>
      </c>
      <c r="C321" s="294"/>
      <c r="E321" s="273" t="str">
        <f ca="1" t="shared" si="6"/>
        <v>This kind of failure refers to an electrical blocking set by the control system of the disconnector / earthing switch. This failure characteristic is not meant for situations where the locking is discovered while giving a command to open or to close. In that case the failure mode “Does not close or open on command” is applicable.</v>
      </c>
      <c r="F321" s="296"/>
      <c r="G321" s="292" t="s">
        <v>2813</v>
      </c>
      <c r="H321" s="292" t="s">
        <v>2814</v>
      </c>
      <c r="I321" s="265" t="s">
        <v>2815</v>
      </c>
      <c r="J321" s="292" t="s">
        <v>2816</v>
      </c>
      <c r="K321" s="292" t="s">
        <v>2817</v>
      </c>
      <c r="L321" s="265" t="s">
        <v>2371</v>
      </c>
      <c r="M321" s="265" t="s">
        <v>2818</v>
      </c>
      <c r="N321" s="292" t="s">
        <v>2819</v>
      </c>
      <c r="O321" s="266" t="s">
        <v>2820</v>
      </c>
      <c r="P321" s="293" t="s">
        <v>2814</v>
      </c>
      <c r="Q321" s="264" t="s">
        <v>2821</v>
      </c>
      <c r="U321" s="287"/>
      <c r="V321" s="271" t="s">
        <v>1447</v>
      </c>
      <c r="W321" s="287"/>
      <c r="X321" s="287"/>
      <c r="Y321" s="287"/>
      <c r="Z321" s="287"/>
    </row>
    <row r="322" spans="2:26" ht="12.75">
      <c r="B322" s="343" t="s">
        <v>3059</v>
      </c>
      <c r="C322" s="294"/>
      <c r="E322" s="273"/>
      <c r="F322" s="296"/>
      <c r="G322" s="292"/>
      <c r="H322" s="292"/>
      <c r="J322" s="292"/>
      <c r="K322" s="292"/>
      <c r="N322" s="292"/>
      <c r="P322" s="293"/>
      <c r="U322" s="287"/>
      <c r="V322" s="271"/>
      <c r="W322" s="287"/>
      <c r="X322" s="287"/>
      <c r="Y322" s="287"/>
      <c r="Z322" s="287"/>
    </row>
    <row r="323" spans="2:26" ht="13.5" thickBot="1">
      <c r="B323" s="345"/>
      <c r="C323" s="294"/>
      <c r="E323" s="273"/>
      <c r="F323" s="296"/>
      <c r="G323" s="292"/>
      <c r="H323" s="292"/>
      <c r="J323" s="292"/>
      <c r="K323" s="292"/>
      <c r="N323" s="292"/>
      <c r="P323" s="293"/>
      <c r="U323" s="287"/>
      <c r="V323" s="271"/>
      <c r="W323" s="287"/>
      <c r="X323" s="287"/>
      <c r="Y323" s="287"/>
      <c r="Z323" s="287"/>
    </row>
    <row r="324" spans="2:26" ht="13.5" thickTop="1">
      <c r="B324" s="343" t="s">
        <v>3060</v>
      </c>
      <c r="C324" s="294"/>
      <c r="D324" s="262">
        <v>3.11</v>
      </c>
      <c r="E324" s="270" t="str">
        <f ca="1">OFFSET(G324,0,language-1)</f>
        <v>Locking in open or closed position</v>
      </c>
      <c r="F324" s="296"/>
      <c r="G324" s="292" t="s">
        <v>2376</v>
      </c>
      <c r="H324" s="292" t="s">
        <v>2377</v>
      </c>
      <c r="I324" s="265" t="s">
        <v>2807</v>
      </c>
      <c r="J324" s="265" t="s">
        <v>2808</v>
      </c>
      <c r="K324" s="292" t="s">
        <v>2380</v>
      </c>
      <c r="L324" s="265" t="s">
        <v>2809</v>
      </c>
      <c r="M324" s="265" t="s">
        <v>2382</v>
      </c>
      <c r="N324" s="276" t="s">
        <v>2810</v>
      </c>
      <c r="O324" s="266" t="s">
        <v>2811</v>
      </c>
      <c r="P324" s="293" t="s">
        <v>2377</v>
      </c>
      <c r="Q324" s="264" t="s">
        <v>2812</v>
      </c>
      <c r="U324" s="287"/>
      <c r="V324" s="271" t="s">
        <v>1447</v>
      </c>
      <c r="W324" s="287"/>
      <c r="X324" s="287"/>
      <c r="Y324" s="287"/>
      <c r="Z324" s="287"/>
    </row>
    <row r="325" spans="2:26" ht="90" thickBot="1">
      <c r="B325" s="346" t="s">
        <v>3151</v>
      </c>
      <c r="C325" s="294"/>
      <c r="E325" s="273" t="str">
        <f ca="1">OFFSET(G325,0,language-1)</f>
        <v>This kind of failure refers to an electrical blocking set by the control system of the disconnector / earthing switch. This failure characteristic is not meant for situations where the locking is discovered while giving a command to open or to close. In that case the failure mode “Does not close or open on command” is applicable.</v>
      </c>
      <c r="F325" s="296"/>
      <c r="G325" s="292" t="s">
        <v>2813</v>
      </c>
      <c r="H325" s="292" t="s">
        <v>2814</v>
      </c>
      <c r="I325" s="265" t="s">
        <v>2815</v>
      </c>
      <c r="J325" s="292" t="s">
        <v>2816</v>
      </c>
      <c r="K325" s="292" t="s">
        <v>2817</v>
      </c>
      <c r="L325" s="265" t="s">
        <v>2371</v>
      </c>
      <c r="M325" s="265" t="s">
        <v>2818</v>
      </c>
      <c r="N325" s="292" t="s">
        <v>2819</v>
      </c>
      <c r="O325" s="266" t="s">
        <v>2820</v>
      </c>
      <c r="P325" s="293" t="s">
        <v>2814</v>
      </c>
      <c r="Q325" s="264" t="s">
        <v>2821</v>
      </c>
      <c r="U325" s="287"/>
      <c r="V325" s="271" t="s">
        <v>1447</v>
      </c>
      <c r="W325" s="287"/>
      <c r="X325" s="287"/>
      <c r="Y325" s="287"/>
      <c r="Z325" s="287"/>
    </row>
    <row r="326" spans="3:26" ht="14.25">
      <c r="C326" s="299"/>
      <c r="F326" s="299"/>
      <c r="G326" s="292"/>
      <c r="H326" s="292"/>
      <c r="K326" s="292"/>
      <c r="L326" s="292"/>
      <c r="P326" s="293"/>
      <c r="U326" s="287"/>
      <c r="V326" s="271" t="s">
        <v>1447</v>
      </c>
      <c r="W326" s="287"/>
      <c r="X326" s="287"/>
      <c r="Y326" s="287"/>
      <c r="Z326" s="287"/>
    </row>
    <row r="327" spans="3:16" ht="12.75">
      <c r="C327" s="304"/>
      <c r="F327" s="304"/>
      <c r="G327" s="276"/>
      <c r="H327" s="276"/>
      <c r="K327" s="276"/>
      <c r="P327" s="278"/>
    </row>
    <row r="328" spans="2:16" ht="12.75">
      <c r="B328" s="337"/>
      <c r="C328" s="304"/>
      <c r="E328" s="337"/>
      <c r="F328" s="304"/>
      <c r="G328" s="276"/>
      <c r="H328" s="276"/>
      <c r="K328" s="276"/>
      <c r="P328" s="278"/>
    </row>
    <row r="329" spans="3:16" ht="13.5" thickBot="1">
      <c r="C329" s="304"/>
      <c r="F329" s="304"/>
      <c r="G329" s="276"/>
      <c r="H329" s="276"/>
      <c r="K329" s="276"/>
      <c r="P329" s="278"/>
    </row>
    <row r="330" spans="1:26" ht="13.5" thickTop="1">
      <c r="A330" s="274"/>
      <c r="B330" s="270" t="s">
        <v>2841</v>
      </c>
      <c r="C330" s="304"/>
      <c r="E330" s="270" t="str">
        <f ca="1">OFFSET(G330,0,language-1)</f>
        <v>CT primary arrangement – Hair pin or eyebolt types (1/4)</v>
      </c>
      <c r="F330" s="304"/>
      <c r="G330" s="276" t="s">
        <v>2840</v>
      </c>
      <c r="H330" s="276" t="s">
        <v>2841</v>
      </c>
      <c r="I330" s="276" t="s">
        <v>2842</v>
      </c>
      <c r="J330" s="265" t="s">
        <v>2843</v>
      </c>
      <c r="K330" s="276" t="s">
        <v>2844</v>
      </c>
      <c r="L330" s="265" t="s">
        <v>2845</v>
      </c>
      <c r="M330" s="276" t="s">
        <v>2846</v>
      </c>
      <c r="N330" s="276" t="s">
        <v>2847</v>
      </c>
      <c r="O330" s="266" t="s">
        <v>2848</v>
      </c>
      <c r="P330" s="278" t="s">
        <v>2841</v>
      </c>
      <c r="Q330" s="264" t="s">
        <v>2849</v>
      </c>
      <c r="U330" s="287"/>
      <c r="V330" s="287"/>
      <c r="W330" s="271" t="s">
        <v>1447</v>
      </c>
      <c r="X330" s="287"/>
      <c r="Y330" s="287"/>
      <c r="Z330" s="287"/>
    </row>
    <row r="331" spans="2:26" ht="12.75">
      <c r="B331" s="283"/>
      <c r="C331" s="304"/>
      <c r="E331" s="283"/>
      <c r="F331" s="304"/>
      <c r="G331" s="276"/>
      <c r="H331" s="276"/>
      <c r="K331" s="276"/>
      <c r="P331" s="278"/>
      <c r="U331" s="287"/>
      <c r="V331" s="287"/>
      <c r="W331" s="271" t="s">
        <v>1447</v>
      </c>
      <c r="X331" s="287"/>
      <c r="Y331" s="287"/>
      <c r="Z331" s="287"/>
    </row>
    <row r="332" spans="2:26" ht="12.75">
      <c r="B332" s="283"/>
      <c r="C332" s="304"/>
      <c r="E332" s="283"/>
      <c r="F332" s="304"/>
      <c r="G332" s="276"/>
      <c r="H332" s="276"/>
      <c r="K332" s="276"/>
      <c r="P332" s="278"/>
      <c r="U332" s="287"/>
      <c r="V332" s="287"/>
      <c r="W332" s="271" t="s">
        <v>1447</v>
      </c>
      <c r="X332" s="287"/>
      <c r="Y332" s="287"/>
      <c r="Z332" s="287"/>
    </row>
    <row r="333" spans="2:26" ht="12.75">
      <c r="B333" s="283"/>
      <c r="C333" s="304"/>
      <c r="E333" s="283"/>
      <c r="F333" s="304"/>
      <c r="G333" s="276"/>
      <c r="H333" s="276"/>
      <c r="K333" s="276"/>
      <c r="P333" s="278"/>
      <c r="U333" s="287"/>
      <c r="V333" s="287"/>
      <c r="W333" s="271" t="s">
        <v>1447</v>
      </c>
      <c r="X333" s="287"/>
      <c r="Y333" s="287"/>
      <c r="Z333" s="287"/>
    </row>
    <row r="334" spans="2:26" ht="12.75">
      <c r="B334" s="283"/>
      <c r="C334" s="304"/>
      <c r="E334" s="283"/>
      <c r="F334" s="304"/>
      <c r="G334" s="276"/>
      <c r="H334" s="276"/>
      <c r="K334" s="276"/>
      <c r="P334" s="278"/>
      <c r="U334" s="287"/>
      <c r="V334" s="287"/>
      <c r="W334" s="271" t="s">
        <v>1447</v>
      </c>
      <c r="X334" s="287"/>
      <c r="Y334" s="287"/>
      <c r="Z334" s="287"/>
    </row>
    <row r="335" spans="2:26" ht="12.75">
      <c r="B335" s="283"/>
      <c r="C335" s="304"/>
      <c r="E335" s="283"/>
      <c r="F335" s="304"/>
      <c r="G335" s="276"/>
      <c r="H335" s="276"/>
      <c r="K335" s="276"/>
      <c r="P335" s="278"/>
      <c r="U335" s="287"/>
      <c r="V335" s="287"/>
      <c r="W335" s="271" t="s">
        <v>1447</v>
      </c>
      <c r="X335" s="287"/>
      <c r="Y335" s="287"/>
      <c r="Z335" s="287"/>
    </row>
    <row r="336" spans="2:26" ht="12.75">
      <c r="B336" s="283"/>
      <c r="C336" s="304"/>
      <c r="E336" s="283"/>
      <c r="F336" s="304"/>
      <c r="G336" s="276"/>
      <c r="H336" s="276"/>
      <c r="K336" s="276"/>
      <c r="P336" s="278"/>
      <c r="U336" s="287"/>
      <c r="V336" s="287"/>
      <c r="W336" s="271" t="s">
        <v>1447</v>
      </c>
      <c r="X336" s="287"/>
      <c r="Y336" s="287"/>
      <c r="Z336" s="287"/>
    </row>
    <row r="337" spans="2:26" ht="12.75">
      <c r="B337" s="283"/>
      <c r="C337" s="304"/>
      <c r="E337" s="283"/>
      <c r="F337" s="304"/>
      <c r="G337" s="276"/>
      <c r="H337" s="276"/>
      <c r="K337" s="276"/>
      <c r="P337" s="278"/>
      <c r="U337" s="287"/>
      <c r="V337" s="287"/>
      <c r="W337" s="271" t="s">
        <v>1447</v>
      </c>
      <c r="X337" s="287"/>
      <c r="Y337" s="287"/>
      <c r="Z337" s="287"/>
    </row>
    <row r="338" spans="2:26" ht="12.75">
      <c r="B338" s="283"/>
      <c r="C338" s="304"/>
      <c r="E338" s="283"/>
      <c r="F338" s="304"/>
      <c r="G338" s="276"/>
      <c r="H338" s="276"/>
      <c r="K338" s="276"/>
      <c r="P338" s="278"/>
      <c r="U338" s="287"/>
      <c r="V338" s="287"/>
      <c r="W338" s="271" t="s">
        <v>1447</v>
      </c>
      <c r="X338" s="287"/>
      <c r="Y338" s="287"/>
      <c r="Z338" s="287"/>
    </row>
    <row r="339" spans="2:26" ht="12.75">
      <c r="B339" s="283"/>
      <c r="C339" s="304"/>
      <c r="E339" s="283"/>
      <c r="F339" s="304"/>
      <c r="G339" s="276"/>
      <c r="H339" s="276"/>
      <c r="K339" s="276"/>
      <c r="P339" s="278"/>
      <c r="U339" s="287"/>
      <c r="V339" s="287"/>
      <c r="W339" s="271" t="s">
        <v>1447</v>
      </c>
      <c r="X339" s="287"/>
      <c r="Y339" s="287"/>
      <c r="Z339" s="287"/>
    </row>
    <row r="340" spans="2:26" ht="12.75">
      <c r="B340" s="283"/>
      <c r="C340" s="304"/>
      <c r="E340" s="283"/>
      <c r="F340" s="304"/>
      <c r="G340" s="276"/>
      <c r="H340" s="276"/>
      <c r="K340" s="276"/>
      <c r="P340" s="278"/>
      <c r="U340" s="287"/>
      <c r="V340" s="287"/>
      <c r="W340" s="271" t="s">
        <v>1447</v>
      </c>
      <c r="X340" s="287"/>
      <c r="Y340" s="287"/>
      <c r="Z340" s="287"/>
    </row>
    <row r="341" spans="2:26" ht="12.75">
      <c r="B341" s="283"/>
      <c r="C341" s="304"/>
      <c r="E341" s="283"/>
      <c r="F341" s="304"/>
      <c r="G341" s="276"/>
      <c r="H341" s="276"/>
      <c r="K341" s="276"/>
      <c r="P341" s="278"/>
      <c r="U341" s="287"/>
      <c r="V341" s="287"/>
      <c r="W341" s="271" t="s">
        <v>1447</v>
      </c>
      <c r="X341" s="287"/>
      <c r="Y341" s="287"/>
      <c r="Z341" s="287"/>
    </row>
    <row r="342" spans="2:26" ht="12.75">
      <c r="B342" s="283"/>
      <c r="C342" s="304"/>
      <c r="E342" s="283"/>
      <c r="F342" s="304"/>
      <c r="G342" s="276"/>
      <c r="H342" s="276"/>
      <c r="K342" s="276"/>
      <c r="P342" s="278"/>
      <c r="U342" s="287"/>
      <c r="V342" s="287"/>
      <c r="W342" s="271" t="s">
        <v>1447</v>
      </c>
      <c r="X342" s="287"/>
      <c r="Y342" s="287"/>
      <c r="Z342" s="287"/>
    </row>
    <row r="343" spans="2:26" ht="12.75">
      <c r="B343" s="283"/>
      <c r="C343" s="304"/>
      <c r="E343" s="283"/>
      <c r="F343" s="304"/>
      <c r="G343" s="276"/>
      <c r="H343" s="276"/>
      <c r="K343" s="276"/>
      <c r="P343" s="278"/>
      <c r="U343" s="287"/>
      <c r="V343" s="287"/>
      <c r="W343" s="271" t="s">
        <v>1447</v>
      </c>
      <c r="X343" s="287"/>
      <c r="Y343" s="287"/>
      <c r="Z343" s="287"/>
    </row>
    <row r="344" spans="2:26" ht="12.75">
      <c r="B344" s="283"/>
      <c r="C344" s="304"/>
      <c r="E344" s="283"/>
      <c r="F344" s="304"/>
      <c r="G344" s="276"/>
      <c r="H344" s="276"/>
      <c r="K344" s="276"/>
      <c r="P344" s="278"/>
      <c r="U344" s="287"/>
      <c r="V344" s="287"/>
      <c r="W344" s="271" t="s">
        <v>1447</v>
      </c>
      <c r="X344" s="287"/>
      <c r="Y344" s="287"/>
      <c r="Z344" s="287"/>
    </row>
    <row r="345" spans="2:26" ht="12.75">
      <c r="B345" s="303"/>
      <c r="C345" s="304"/>
      <c r="E345" s="303"/>
      <c r="F345" s="304"/>
      <c r="G345" s="276"/>
      <c r="H345" s="276"/>
      <c r="J345" s="276"/>
      <c r="K345" s="276"/>
      <c r="L345" s="276"/>
      <c r="P345" s="278"/>
      <c r="U345" s="287"/>
      <c r="V345" s="287"/>
      <c r="W345" s="271" t="s">
        <v>1447</v>
      </c>
      <c r="X345" s="287"/>
      <c r="Y345" s="287"/>
      <c r="Z345" s="287"/>
    </row>
    <row r="346" spans="3:26" ht="12.75">
      <c r="C346" s="304"/>
      <c r="F346" s="304"/>
      <c r="G346" s="276"/>
      <c r="H346" s="276"/>
      <c r="K346" s="276"/>
      <c r="P346" s="278"/>
      <c r="U346" s="287"/>
      <c r="V346" s="287"/>
      <c r="W346" s="271" t="s">
        <v>1447</v>
      </c>
      <c r="X346" s="287"/>
      <c r="Y346" s="287"/>
      <c r="Z346" s="287"/>
    </row>
    <row r="347" spans="3:16" ht="13.5" thickBot="1">
      <c r="C347" s="304"/>
      <c r="F347" s="304"/>
      <c r="G347" s="276"/>
      <c r="H347" s="276"/>
      <c r="K347" s="276"/>
      <c r="P347" s="278"/>
    </row>
    <row r="348" spans="2:26" ht="13.5" thickTop="1">
      <c r="B348" s="270" t="s">
        <v>2851</v>
      </c>
      <c r="C348" s="304"/>
      <c r="E348" s="270" t="str">
        <f ca="1">OFFSET(G348,0,language-1)</f>
        <v>CT primary arrangement – Bar primary or top core (2/4)</v>
      </c>
      <c r="F348" s="304"/>
      <c r="G348" s="276" t="s">
        <v>2850</v>
      </c>
      <c r="H348" s="276" t="s">
        <v>2851</v>
      </c>
      <c r="I348" s="276" t="s">
        <v>2852</v>
      </c>
      <c r="J348" s="265" t="s">
        <v>2853</v>
      </c>
      <c r="K348" s="276" t="s">
        <v>2854</v>
      </c>
      <c r="L348" s="265" t="s">
        <v>2855</v>
      </c>
      <c r="M348" s="276" t="s">
        <v>2846</v>
      </c>
      <c r="N348" s="276" t="s">
        <v>2856</v>
      </c>
      <c r="O348" s="266" t="s">
        <v>2857</v>
      </c>
      <c r="P348" s="278" t="s">
        <v>2851</v>
      </c>
      <c r="Q348" s="264" t="s">
        <v>2858</v>
      </c>
      <c r="U348" s="287"/>
      <c r="V348" s="287"/>
      <c r="W348" s="271" t="s">
        <v>1447</v>
      </c>
      <c r="X348" s="287"/>
      <c r="Y348" s="287"/>
      <c r="Z348" s="287"/>
    </row>
    <row r="349" spans="2:26" ht="12.75">
      <c r="B349" s="283"/>
      <c r="C349" s="304"/>
      <c r="E349" s="283"/>
      <c r="F349" s="304"/>
      <c r="G349" s="276"/>
      <c r="H349" s="276"/>
      <c r="K349" s="276"/>
      <c r="P349" s="278"/>
      <c r="U349" s="287"/>
      <c r="V349" s="287"/>
      <c r="W349" s="271" t="s">
        <v>1447</v>
      </c>
      <c r="X349" s="287"/>
      <c r="Y349" s="287"/>
      <c r="Z349" s="287"/>
    </row>
    <row r="350" spans="2:26" ht="12.75">
      <c r="B350" s="283"/>
      <c r="C350" s="304"/>
      <c r="E350" s="283"/>
      <c r="F350" s="304"/>
      <c r="G350" s="276"/>
      <c r="H350" s="276"/>
      <c r="K350" s="276"/>
      <c r="P350" s="278"/>
      <c r="U350" s="287"/>
      <c r="V350" s="287"/>
      <c r="W350" s="271" t="s">
        <v>1447</v>
      </c>
      <c r="X350" s="287"/>
      <c r="Y350" s="287"/>
      <c r="Z350" s="287"/>
    </row>
    <row r="351" spans="2:26" ht="12.75">
      <c r="B351" s="283"/>
      <c r="C351" s="304"/>
      <c r="E351" s="283"/>
      <c r="F351" s="304"/>
      <c r="G351" s="276"/>
      <c r="H351" s="276"/>
      <c r="K351" s="276"/>
      <c r="P351" s="278"/>
      <c r="U351" s="287"/>
      <c r="V351" s="287"/>
      <c r="W351" s="271" t="s">
        <v>1447</v>
      </c>
      <c r="X351" s="287"/>
      <c r="Y351" s="287"/>
      <c r="Z351" s="287"/>
    </row>
    <row r="352" spans="2:26" ht="12.75">
      <c r="B352" s="283"/>
      <c r="C352" s="304"/>
      <c r="E352" s="283"/>
      <c r="F352" s="304"/>
      <c r="G352" s="276"/>
      <c r="H352" s="276"/>
      <c r="K352" s="276"/>
      <c r="P352" s="278"/>
      <c r="U352" s="287"/>
      <c r="V352" s="287"/>
      <c r="W352" s="271" t="s">
        <v>1447</v>
      </c>
      <c r="X352" s="287"/>
      <c r="Y352" s="287"/>
      <c r="Z352" s="287"/>
    </row>
    <row r="353" spans="2:26" ht="12.75">
      <c r="B353" s="283"/>
      <c r="C353" s="304"/>
      <c r="E353" s="283"/>
      <c r="F353" s="304"/>
      <c r="G353" s="276"/>
      <c r="H353" s="276"/>
      <c r="K353" s="276"/>
      <c r="P353" s="278"/>
      <c r="U353" s="287"/>
      <c r="V353" s="287"/>
      <c r="W353" s="271" t="s">
        <v>1447</v>
      </c>
      <c r="X353" s="287"/>
      <c r="Y353" s="287"/>
      <c r="Z353" s="287"/>
    </row>
    <row r="354" spans="2:26" ht="12.75">
      <c r="B354" s="283"/>
      <c r="C354" s="304"/>
      <c r="E354" s="283"/>
      <c r="F354" s="304"/>
      <c r="G354" s="276"/>
      <c r="H354" s="276"/>
      <c r="K354" s="276"/>
      <c r="P354" s="278"/>
      <c r="U354" s="287"/>
      <c r="V354" s="287"/>
      <c r="W354" s="271" t="s">
        <v>1447</v>
      </c>
      <c r="X354" s="287"/>
      <c r="Y354" s="287"/>
      <c r="Z354" s="287"/>
    </row>
    <row r="355" spans="2:26" ht="12.75">
      <c r="B355" s="283"/>
      <c r="C355" s="304"/>
      <c r="E355" s="283"/>
      <c r="F355" s="304"/>
      <c r="G355" s="276"/>
      <c r="H355" s="276"/>
      <c r="K355" s="276"/>
      <c r="P355" s="278"/>
      <c r="U355" s="287"/>
      <c r="V355" s="287"/>
      <c r="W355" s="271" t="s">
        <v>1447</v>
      </c>
      <c r="X355" s="287"/>
      <c r="Y355" s="287"/>
      <c r="Z355" s="287"/>
    </row>
    <row r="356" spans="2:26" ht="12.75">
      <c r="B356" s="283"/>
      <c r="C356" s="304"/>
      <c r="E356" s="283"/>
      <c r="F356" s="304"/>
      <c r="G356" s="276"/>
      <c r="H356" s="276"/>
      <c r="K356" s="276"/>
      <c r="P356" s="278"/>
      <c r="U356" s="287"/>
      <c r="V356" s="287"/>
      <c r="W356" s="271" t="s">
        <v>1447</v>
      </c>
      <c r="X356" s="287"/>
      <c r="Y356" s="287"/>
      <c r="Z356" s="287"/>
    </row>
    <row r="357" spans="2:26" ht="12.75">
      <c r="B357" s="283"/>
      <c r="C357" s="304"/>
      <c r="E357" s="283"/>
      <c r="F357" s="304"/>
      <c r="G357" s="276"/>
      <c r="H357" s="276"/>
      <c r="K357" s="276"/>
      <c r="P357" s="278"/>
      <c r="U357" s="287"/>
      <c r="V357" s="287"/>
      <c r="W357" s="271" t="s">
        <v>1447</v>
      </c>
      <c r="X357" s="287"/>
      <c r="Y357" s="287"/>
      <c r="Z357" s="287"/>
    </row>
    <row r="358" spans="2:26" ht="12.75">
      <c r="B358" s="283"/>
      <c r="C358" s="304"/>
      <c r="E358" s="283"/>
      <c r="F358" s="304"/>
      <c r="G358" s="276"/>
      <c r="H358" s="276"/>
      <c r="K358" s="276"/>
      <c r="P358" s="278"/>
      <c r="U358" s="287"/>
      <c r="V358" s="287"/>
      <c r="W358" s="271" t="s">
        <v>1447</v>
      </c>
      <c r="X358" s="287"/>
      <c r="Y358" s="287"/>
      <c r="Z358" s="287"/>
    </row>
    <row r="359" spans="2:26" ht="12.75">
      <c r="B359" s="283"/>
      <c r="C359" s="304"/>
      <c r="E359" s="283"/>
      <c r="F359" s="304"/>
      <c r="G359" s="276"/>
      <c r="H359" s="276"/>
      <c r="K359" s="276"/>
      <c r="P359" s="278"/>
      <c r="U359" s="287"/>
      <c r="V359" s="287"/>
      <c r="W359" s="271" t="s">
        <v>1447</v>
      </c>
      <c r="X359" s="287"/>
      <c r="Y359" s="287"/>
      <c r="Z359" s="287"/>
    </row>
    <row r="360" spans="2:26" ht="12.75">
      <c r="B360" s="283"/>
      <c r="C360" s="304"/>
      <c r="E360" s="283"/>
      <c r="F360" s="304"/>
      <c r="G360" s="276"/>
      <c r="H360" s="276"/>
      <c r="K360" s="276"/>
      <c r="P360" s="278"/>
      <c r="U360" s="287"/>
      <c r="V360" s="287"/>
      <c r="W360" s="271" t="s">
        <v>1447</v>
      </c>
      <c r="X360" s="287"/>
      <c r="Y360" s="287"/>
      <c r="Z360" s="287"/>
    </row>
    <row r="361" spans="2:26" ht="12.75">
      <c r="B361" s="283"/>
      <c r="C361" s="304"/>
      <c r="E361" s="283"/>
      <c r="F361" s="304"/>
      <c r="G361" s="276"/>
      <c r="H361" s="276"/>
      <c r="K361" s="276"/>
      <c r="P361" s="278"/>
      <c r="U361" s="287"/>
      <c r="V361" s="287"/>
      <c r="W361" s="271" t="s">
        <v>1447</v>
      </c>
      <c r="X361" s="287"/>
      <c r="Y361" s="287"/>
      <c r="Z361" s="287"/>
    </row>
    <row r="362" spans="2:26" ht="12.75">
      <c r="B362" s="303"/>
      <c r="C362" s="304"/>
      <c r="E362" s="303"/>
      <c r="F362" s="304"/>
      <c r="G362" s="276"/>
      <c r="H362" s="276"/>
      <c r="J362" s="276"/>
      <c r="K362" s="276"/>
      <c r="L362" s="276"/>
      <c r="P362" s="278"/>
      <c r="U362" s="287"/>
      <c r="V362" s="287"/>
      <c r="W362" s="271" t="s">
        <v>1447</v>
      </c>
      <c r="X362" s="287"/>
      <c r="Y362" s="287"/>
      <c r="Z362" s="287"/>
    </row>
    <row r="363" spans="3:26" ht="12.75">
      <c r="C363" s="304"/>
      <c r="F363" s="304"/>
      <c r="G363" s="276"/>
      <c r="H363" s="276"/>
      <c r="J363" s="276"/>
      <c r="K363" s="276"/>
      <c r="L363" s="276"/>
      <c r="P363" s="278"/>
      <c r="U363" s="287"/>
      <c r="V363" s="287"/>
      <c r="W363" s="271" t="s">
        <v>1447</v>
      </c>
      <c r="X363" s="287"/>
      <c r="Y363" s="287"/>
      <c r="Z363" s="287"/>
    </row>
    <row r="364" spans="3:16" ht="13.5" thickBot="1">
      <c r="C364" s="304"/>
      <c r="F364" s="304"/>
      <c r="G364" s="276"/>
      <c r="H364" s="276"/>
      <c r="J364" s="276"/>
      <c r="K364" s="276"/>
      <c r="L364" s="276"/>
      <c r="P364" s="278"/>
    </row>
    <row r="365" spans="2:26" ht="13.5" thickTop="1">
      <c r="B365" s="270" t="s">
        <v>2860</v>
      </c>
      <c r="C365" s="304"/>
      <c r="E365" s="270" t="str">
        <f ca="1">OFFSET(G365,0,language-1)</f>
        <v>CT primary arrangement – Cascade type (3/4)</v>
      </c>
      <c r="F365" s="304"/>
      <c r="G365" s="276" t="s">
        <v>2859</v>
      </c>
      <c r="H365" s="276" t="s">
        <v>2860</v>
      </c>
      <c r="I365" s="276" t="s">
        <v>2861</v>
      </c>
      <c r="J365" s="276" t="s">
        <v>2862</v>
      </c>
      <c r="K365" s="276" t="s">
        <v>2863</v>
      </c>
      <c r="L365" s="276" t="s">
        <v>2864</v>
      </c>
      <c r="M365" s="276" t="s">
        <v>2865</v>
      </c>
      <c r="N365" s="276" t="s">
        <v>2866</v>
      </c>
      <c r="O365" s="266" t="s">
        <v>2867</v>
      </c>
      <c r="P365" s="278" t="s">
        <v>2860</v>
      </c>
      <c r="Q365" s="264" t="s">
        <v>2868</v>
      </c>
      <c r="U365" s="287"/>
      <c r="V365" s="287"/>
      <c r="W365" s="271" t="s">
        <v>1447</v>
      </c>
      <c r="X365" s="287"/>
      <c r="Y365" s="287"/>
      <c r="Z365" s="287"/>
    </row>
    <row r="366" spans="2:26" ht="12.75">
      <c r="B366" s="283"/>
      <c r="C366" s="304"/>
      <c r="E366" s="283"/>
      <c r="F366" s="304"/>
      <c r="G366" s="276"/>
      <c r="H366" s="276"/>
      <c r="I366" s="276"/>
      <c r="J366" s="276"/>
      <c r="K366" s="276"/>
      <c r="L366" s="276"/>
      <c r="M366" s="276"/>
      <c r="P366" s="278"/>
      <c r="U366" s="287"/>
      <c r="V366" s="287"/>
      <c r="W366" s="271" t="s">
        <v>1447</v>
      </c>
      <c r="X366" s="287"/>
      <c r="Y366" s="287"/>
      <c r="Z366" s="287"/>
    </row>
    <row r="367" spans="2:26" ht="12.75">
      <c r="B367" s="283"/>
      <c r="C367" s="304"/>
      <c r="E367" s="283"/>
      <c r="F367" s="304"/>
      <c r="G367" s="276"/>
      <c r="H367" s="276"/>
      <c r="I367" s="276"/>
      <c r="J367" s="276"/>
      <c r="K367" s="276"/>
      <c r="L367" s="276"/>
      <c r="M367" s="276"/>
      <c r="P367" s="278"/>
      <c r="U367" s="287"/>
      <c r="V367" s="287"/>
      <c r="W367" s="271" t="s">
        <v>1447</v>
      </c>
      <c r="X367" s="287"/>
      <c r="Y367" s="287"/>
      <c r="Z367" s="287"/>
    </row>
    <row r="368" spans="2:26" ht="12.75">
      <c r="B368" s="283"/>
      <c r="C368" s="304"/>
      <c r="E368" s="283"/>
      <c r="F368" s="304"/>
      <c r="G368" s="276"/>
      <c r="H368" s="276"/>
      <c r="I368" s="276"/>
      <c r="J368" s="276"/>
      <c r="K368" s="276"/>
      <c r="L368" s="276"/>
      <c r="M368" s="276"/>
      <c r="P368" s="278"/>
      <c r="U368" s="287"/>
      <c r="V368" s="287"/>
      <c r="W368" s="271" t="s">
        <v>1447</v>
      </c>
      <c r="X368" s="287"/>
      <c r="Y368" s="287"/>
      <c r="Z368" s="287"/>
    </row>
    <row r="369" spans="2:26" ht="12.75">
      <c r="B369" s="283"/>
      <c r="C369" s="304"/>
      <c r="E369" s="283"/>
      <c r="F369" s="304"/>
      <c r="G369" s="276"/>
      <c r="H369" s="276"/>
      <c r="I369" s="276"/>
      <c r="J369" s="276"/>
      <c r="K369" s="276"/>
      <c r="L369" s="276"/>
      <c r="M369" s="276"/>
      <c r="P369" s="278"/>
      <c r="U369" s="287"/>
      <c r="V369" s="287"/>
      <c r="W369" s="271" t="s">
        <v>1447</v>
      </c>
      <c r="X369" s="287"/>
      <c r="Y369" s="287"/>
      <c r="Z369" s="287"/>
    </row>
    <row r="370" spans="2:26" ht="12.75">
      <c r="B370" s="283"/>
      <c r="C370" s="304"/>
      <c r="E370" s="283"/>
      <c r="F370" s="304"/>
      <c r="G370" s="276"/>
      <c r="H370" s="276"/>
      <c r="I370" s="276"/>
      <c r="J370" s="276"/>
      <c r="K370" s="276"/>
      <c r="L370" s="276"/>
      <c r="M370" s="276"/>
      <c r="P370" s="278"/>
      <c r="U370" s="287"/>
      <c r="V370" s="287"/>
      <c r="W370" s="271" t="s">
        <v>1447</v>
      </c>
      <c r="X370" s="287"/>
      <c r="Y370" s="287"/>
      <c r="Z370" s="287"/>
    </row>
    <row r="371" spans="2:26" ht="12.75">
      <c r="B371" s="283"/>
      <c r="C371" s="304"/>
      <c r="E371" s="283"/>
      <c r="F371" s="304"/>
      <c r="G371" s="276"/>
      <c r="H371" s="276"/>
      <c r="I371" s="276"/>
      <c r="J371" s="276"/>
      <c r="K371" s="276"/>
      <c r="L371" s="276"/>
      <c r="M371" s="276"/>
      <c r="P371" s="278"/>
      <c r="U371" s="287"/>
      <c r="V371" s="287"/>
      <c r="W371" s="271" t="s">
        <v>1447</v>
      </c>
      <c r="X371" s="287"/>
      <c r="Y371" s="287"/>
      <c r="Z371" s="287"/>
    </row>
    <row r="372" spans="2:26" ht="12.75">
      <c r="B372" s="283"/>
      <c r="C372" s="304"/>
      <c r="E372" s="283"/>
      <c r="F372" s="304"/>
      <c r="G372" s="276"/>
      <c r="H372" s="276"/>
      <c r="I372" s="276"/>
      <c r="J372" s="276"/>
      <c r="K372" s="276"/>
      <c r="L372" s="276"/>
      <c r="M372" s="276"/>
      <c r="P372" s="278"/>
      <c r="U372" s="287"/>
      <c r="V372" s="287"/>
      <c r="W372" s="271" t="s">
        <v>1447</v>
      </c>
      <c r="X372" s="287"/>
      <c r="Y372" s="287"/>
      <c r="Z372" s="287"/>
    </row>
    <row r="373" spans="2:26" ht="12.75">
      <c r="B373" s="283"/>
      <c r="C373" s="304"/>
      <c r="E373" s="283"/>
      <c r="F373" s="304"/>
      <c r="G373" s="276"/>
      <c r="H373" s="276"/>
      <c r="I373" s="276"/>
      <c r="J373" s="276"/>
      <c r="K373" s="276"/>
      <c r="L373" s="276"/>
      <c r="M373" s="276"/>
      <c r="P373" s="278"/>
      <c r="U373" s="287"/>
      <c r="V373" s="287"/>
      <c r="W373" s="271" t="s">
        <v>1447</v>
      </c>
      <c r="X373" s="287"/>
      <c r="Y373" s="287"/>
      <c r="Z373" s="287"/>
    </row>
    <row r="374" spans="2:26" ht="12.75">
      <c r="B374" s="283"/>
      <c r="C374" s="304"/>
      <c r="E374" s="283"/>
      <c r="F374" s="304"/>
      <c r="G374" s="276"/>
      <c r="H374" s="276"/>
      <c r="I374" s="276"/>
      <c r="J374" s="276"/>
      <c r="K374" s="276"/>
      <c r="L374" s="276"/>
      <c r="M374" s="276"/>
      <c r="P374" s="278"/>
      <c r="U374" s="287"/>
      <c r="V374" s="287"/>
      <c r="W374" s="271" t="s">
        <v>1447</v>
      </c>
      <c r="X374" s="287"/>
      <c r="Y374" s="287"/>
      <c r="Z374" s="287"/>
    </row>
    <row r="375" spans="2:26" ht="12.75">
      <c r="B375" s="283"/>
      <c r="C375" s="304"/>
      <c r="E375" s="283"/>
      <c r="F375" s="304"/>
      <c r="G375" s="276"/>
      <c r="H375" s="276"/>
      <c r="I375" s="276"/>
      <c r="K375" s="276"/>
      <c r="M375" s="276"/>
      <c r="P375" s="278"/>
      <c r="U375" s="287"/>
      <c r="V375" s="287"/>
      <c r="W375" s="271" t="s">
        <v>1447</v>
      </c>
      <c r="X375" s="287"/>
      <c r="Y375" s="287"/>
      <c r="Z375" s="287"/>
    </row>
    <row r="376" spans="2:26" ht="12.75">
      <c r="B376" s="283"/>
      <c r="C376" s="304"/>
      <c r="E376" s="283"/>
      <c r="F376" s="304"/>
      <c r="G376" s="276"/>
      <c r="H376" s="276"/>
      <c r="I376" s="276"/>
      <c r="K376" s="276"/>
      <c r="M376" s="276"/>
      <c r="P376" s="278"/>
      <c r="U376" s="287"/>
      <c r="V376" s="287"/>
      <c r="W376" s="271" t="s">
        <v>1447</v>
      </c>
      <c r="X376" s="287"/>
      <c r="Y376" s="287"/>
      <c r="Z376" s="287"/>
    </row>
    <row r="377" spans="2:26" ht="12.75">
      <c r="B377" s="283"/>
      <c r="C377" s="304"/>
      <c r="E377" s="283"/>
      <c r="F377" s="304"/>
      <c r="G377" s="276"/>
      <c r="H377" s="276"/>
      <c r="I377" s="276"/>
      <c r="K377" s="276"/>
      <c r="M377" s="276"/>
      <c r="P377" s="278"/>
      <c r="U377" s="287"/>
      <c r="V377" s="287"/>
      <c r="W377" s="271" t="s">
        <v>1447</v>
      </c>
      <c r="X377" s="287"/>
      <c r="Y377" s="287"/>
      <c r="Z377" s="287"/>
    </row>
    <row r="378" spans="2:26" ht="12.75">
      <c r="B378" s="303"/>
      <c r="C378" s="304"/>
      <c r="E378" s="303"/>
      <c r="F378" s="304"/>
      <c r="G378" s="276"/>
      <c r="H378" s="276"/>
      <c r="J378" s="276"/>
      <c r="K378" s="276"/>
      <c r="L378" s="276"/>
      <c r="P378" s="278"/>
      <c r="U378" s="287"/>
      <c r="V378" s="287"/>
      <c r="W378" s="271" t="s">
        <v>1447</v>
      </c>
      <c r="X378" s="287"/>
      <c r="Y378" s="287"/>
      <c r="Z378" s="287"/>
    </row>
    <row r="379" spans="3:26" ht="12.75">
      <c r="C379" s="304"/>
      <c r="F379" s="304"/>
      <c r="G379" s="276"/>
      <c r="H379" s="276"/>
      <c r="J379" s="276"/>
      <c r="K379" s="276"/>
      <c r="L379" s="276"/>
      <c r="P379" s="278"/>
      <c r="U379" s="287"/>
      <c r="V379" s="287"/>
      <c r="W379" s="271" t="s">
        <v>1447</v>
      </c>
      <c r="X379" s="287"/>
      <c r="Y379" s="287"/>
      <c r="Z379" s="287"/>
    </row>
    <row r="380" spans="3:16" ht="13.5" thickBot="1">
      <c r="C380" s="304"/>
      <c r="F380" s="304"/>
      <c r="G380" s="276"/>
      <c r="H380" s="276"/>
      <c r="J380" s="276"/>
      <c r="K380" s="276"/>
      <c r="L380" s="276"/>
      <c r="P380" s="278"/>
    </row>
    <row r="381" spans="2:26" ht="13.5" thickTop="1">
      <c r="B381" s="270" t="s">
        <v>2870</v>
      </c>
      <c r="C381" s="304"/>
      <c r="E381" s="270" t="str">
        <f ca="1">OFFSET(G381,0,language-1)</f>
        <v>IT primary diagnostic tests</v>
      </c>
      <c r="F381" s="304"/>
      <c r="G381" s="276" t="s">
        <v>2869</v>
      </c>
      <c r="H381" s="276" t="s">
        <v>2870</v>
      </c>
      <c r="I381" s="276" t="s">
        <v>2871</v>
      </c>
      <c r="J381" s="265" t="s">
        <v>2872</v>
      </c>
      <c r="K381" s="276" t="s">
        <v>2873</v>
      </c>
      <c r="L381" s="265" t="s">
        <v>2874</v>
      </c>
      <c r="M381" s="276" t="s">
        <v>2875</v>
      </c>
      <c r="N381" s="276" t="s">
        <v>2876</v>
      </c>
      <c r="O381" s="266" t="s">
        <v>2877</v>
      </c>
      <c r="P381" s="278" t="s">
        <v>2870</v>
      </c>
      <c r="Q381" s="264" t="s">
        <v>2878</v>
      </c>
      <c r="U381" s="287"/>
      <c r="V381" s="287"/>
      <c r="W381" s="271" t="s">
        <v>1447</v>
      </c>
      <c r="X381" s="287"/>
      <c r="Y381" s="287"/>
      <c r="Z381" s="287"/>
    </row>
    <row r="382" spans="2:26" ht="38.25">
      <c r="B382" s="273" t="s">
        <v>2880</v>
      </c>
      <c r="C382" s="304"/>
      <c r="E382" s="273" t="str">
        <f ca="1">OFFSET(G382,0,language-1)</f>
        <v>IT primary diagnostic tests include all tests that are performed on HV site of complete IT installation, e.g. power factor measurement, capacitance measurement, insulation resistance measurement, primary resistance measurements, PD measurements .</v>
      </c>
      <c r="F382" s="304"/>
      <c r="G382" s="276" t="s">
        <v>2879</v>
      </c>
      <c r="H382" s="276" t="s">
        <v>2880</v>
      </c>
      <c r="I382" s="276" t="s">
        <v>2881</v>
      </c>
      <c r="J382" s="276" t="s">
        <v>2882</v>
      </c>
      <c r="K382" s="276" t="s">
        <v>2883</v>
      </c>
      <c r="L382" s="276" t="s">
        <v>2884</v>
      </c>
      <c r="M382" s="276" t="s">
        <v>2885</v>
      </c>
      <c r="N382" s="276" t="s">
        <v>2886</v>
      </c>
      <c r="O382" s="266" t="s">
        <v>2887</v>
      </c>
      <c r="P382" s="278" t="s">
        <v>2880</v>
      </c>
      <c r="Q382" s="264" t="s">
        <v>2888</v>
      </c>
      <c r="U382" s="287"/>
      <c r="V382" s="287"/>
      <c r="W382" s="271" t="s">
        <v>1447</v>
      </c>
      <c r="X382" s="287"/>
      <c r="Y382" s="287"/>
      <c r="Z382" s="287"/>
    </row>
    <row r="383" spans="3:26" ht="12.75">
      <c r="C383" s="304"/>
      <c r="F383" s="304"/>
      <c r="G383" s="276"/>
      <c r="H383" s="276"/>
      <c r="J383" s="276"/>
      <c r="K383" s="276"/>
      <c r="L383" s="276"/>
      <c r="P383" s="278"/>
      <c r="U383" s="287"/>
      <c r="V383" s="287"/>
      <c r="W383" s="271" t="s">
        <v>1447</v>
      </c>
      <c r="X383" s="287"/>
      <c r="Y383" s="287"/>
      <c r="Z383" s="287"/>
    </row>
    <row r="384" spans="3:16" ht="13.5" thickBot="1">
      <c r="C384" s="304"/>
      <c r="F384" s="304"/>
      <c r="G384" s="276"/>
      <c r="H384" s="276"/>
      <c r="K384" s="276"/>
      <c r="P384" s="278"/>
    </row>
    <row r="385" spans="2:26" ht="13.5" thickTop="1">
      <c r="B385" s="270" t="s">
        <v>2890</v>
      </c>
      <c r="C385" s="304"/>
      <c r="E385" s="270" t="str">
        <f ca="1">OFFSET(G385,0,language-1)</f>
        <v>IT secondary diagnostic tests</v>
      </c>
      <c r="F385" s="304"/>
      <c r="G385" s="276" t="s">
        <v>2889</v>
      </c>
      <c r="H385" s="276" t="s">
        <v>2890</v>
      </c>
      <c r="I385" s="276" t="s">
        <v>2891</v>
      </c>
      <c r="J385" s="265" t="s">
        <v>2892</v>
      </c>
      <c r="K385" s="276" t="s">
        <v>2893</v>
      </c>
      <c r="L385" s="265" t="s">
        <v>2894</v>
      </c>
      <c r="M385" s="276" t="s">
        <v>2895</v>
      </c>
      <c r="N385" s="276" t="s">
        <v>2896</v>
      </c>
      <c r="O385" s="266" t="s">
        <v>2897</v>
      </c>
      <c r="P385" s="278" t="s">
        <v>2890</v>
      </c>
      <c r="Q385" s="264" t="s">
        <v>2898</v>
      </c>
      <c r="U385" s="287"/>
      <c r="V385" s="287"/>
      <c r="W385" s="271" t="s">
        <v>1447</v>
      </c>
      <c r="X385" s="287"/>
      <c r="Y385" s="287"/>
      <c r="Z385" s="287"/>
    </row>
    <row r="386" spans="2:26" ht="51">
      <c r="B386" s="273" t="s">
        <v>2900</v>
      </c>
      <c r="C386" s="304"/>
      <c r="E386" s="273" t="str">
        <f ca="1">OFFSET(G386,0,language-1)</f>
        <v>IT secondary diagnostic tests include all tests that are performed on secondary site of complete IT installation e.g. calibration (accuracy check), open triangle voltage, insulation resistance measurement, secondary resistance measurements, external cable insulation, monitoring devices operation and accuracy tests, damping circuit components characteristics measurement.</v>
      </c>
      <c r="F386" s="304"/>
      <c r="G386" s="276" t="s">
        <v>2899</v>
      </c>
      <c r="H386" s="276" t="s">
        <v>2900</v>
      </c>
      <c r="I386" s="276" t="s">
        <v>2901</v>
      </c>
      <c r="J386" s="276" t="s">
        <v>2902</v>
      </c>
      <c r="K386" s="276" t="s">
        <v>2903</v>
      </c>
      <c r="L386" s="276" t="s">
        <v>2904</v>
      </c>
      <c r="M386" s="276" t="s">
        <v>2905</v>
      </c>
      <c r="N386" s="276" t="s">
        <v>2906</v>
      </c>
      <c r="O386" s="266" t="s">
        <v>2907</v>
      </c>
      <c r="P386" s="278" t="s">
        <v>2900</v>
      </c>
      <c r="Q386" s="264" t="s">
        <v>2908</v>
      </c>
      <c r="U386" s="287"/>
      <c r="V386" s="287"/>
      <c r="W386" s="271" t="s">
        <v>1447</v>
      </c>
      <c r="X386" s="287"/>
      <c r="Y386" s="287"/>
      <c r="Z386" s="287"/>
    </row>
    <row r="387" spans="3:26" ht="12.75">
      <c r="C387" s="304"/>
      <c r="F387" s="304"/>
      <c r="G387" s="276"/>
      <c r="H387" s="276"/>
      <c r="J387" s="276"/>
      <c r="K387" s="276"/>
      <c r="L387" s="276"/>
      <c r="P387" s="278"/>
      <c r="U387" s="287"/>
      <c r="V387" s="287"/>
      <c r="W387" s="271" t="s">
        <v>1447</v>
      </c>
      <c r="X387" s="287"/>
      <c r="Y387" s="287"/>
      <c r="Z387" s="287"/>
    </row>
    <row r="388" spans="3:16" ht="13.5" thickBot="1">
      <c r="C388" s="304"/>
      <c r="F388" s="304"/>
      <c r="G388" s="276"/>
      <c r="H388" s="276"/>
      <c r="K388" s="276"/>
      <c r="P388" s="278"/>
    </row>
    <row r="389" spans="2:26" ht="13.5" thickTop="1">
      <c r="B389" s="270" t="s">
        <v>2910</v>
      </c>
      <c r="C389" s="304"/>
      <c r="E389" s="270" t="str">
        <f ca="1">OFFSET(G389,0,language-1)</f>
        <v>Sample of insulation medium diagnostic tests</v>
      </c>
      <c r="F389" s="304"/>
      <c r="G389" s="276" t="s">
        <v>2909</v>
      </c>
      <c r="H389" s="276" t="s">
        <v>2910</v>
      </c>
      <c r="I389" s="276" t="s">
        <v>2911</v>
      </c>
      <c r="J389" s="265" t="s">
        <v>2912</v>
      </c>
      <c r="K389" s="276" t="s">
        <v>2913</v>
      </c>
      <c r="L389" s="265" t="s">
        <v>2914</v>
      </c>
      <c r="M389" s="276" t="s">
        <v>2915</v>
      </c>
      <c r="N389" s="276" t="s">
        <v>2916</v>
      </c>
      <c r="O389" s="266" t="s">
        <v>2917</v>
      </c>
      <c r="P389" s="278" t="s">
        <v>2910</v>
      </c>
      <c r="Q389" s="264" t="s">
        <v>2918</v>
      </c>
      <c r="U389" s="271" t="s">
        <v>1447</v>
      </c>
      <c r="V389" s="287"/>
      <c r="W389" s="271" t="s">
        <v>1447</v>
      </c>
      <c r="X389" s="287"/>
      <c r="Y389" s="287"/>
      <c r="Z389" s="287"/>
    </row>
    <row r="390" spans="2:26" ht="38.25">
      <c r="B390" s="273" t="s">
        <v>2920</v>
      </c>
      <c r="C390" s="304"/>
      <c r="E390" s="273" t="str">
        <f ca="1">OFFSET(G390,0,language-1)</f>
        <v>Sample of insulation medium diagnostic tests include all tests that are performed on insulation medium sample withdrawn from the IT, e.g. dissolved gas analysis, chemical and electrical analysis of oil, humidity content in SF6, SF6 by-products content in SF6, air content in SF6.</v>
      </c>
      <c r="F390" s="304"/>
      <c r="G390" s="276" t="s">
        <v>2919</v>
      </c>
      <c r="H390" s="276" t="s">
        <v>2920</v>
      </c>
      <c r="I390" s="276" t="s">
        <v>2921</v>
      </c>
      <c r="J390" s="276" t="s">
        <v>2922</v>
      </c>
      <c r="K390" s="276" t="s">
        <v>2923</v>
      </c>
      <c r="L390" s="276" t="s">
        <v>2924</v>
      </c>
      <c r="M390" s="276" t="s">
        <v>2925</v>
      </c>
      <c r="N390" s="276" t="s">
        <v>2926</v>
      </c>
      <c r="O390" s="266" t="s">
        <v>2927</v>
      </c>
      <c r="P390" s="278" t="s">
        <v>2920</v>
      </c>
      <c r="Q390" s="264" t="s">
        <v>2928</v>
      </c>
      <c r="U390" s="271" t="s">
        <v>1447</v>
      </c>
      <c r="V390" s="287"/>
      <c r="W390" s="271" t="s">
        <v>1447</v>
      </c>
      <c r="X390" s="287"/>
      <c r="Y390" s="287"/>
      <c r="Z390" s="287"/>
    </row>
    <row r="391" spans="3:26" ht="12.75">
      <c r="C391" s="304"/>
      <c r="F391" s="304"/>
      <c r="G391" s="276"/>
      <c r="H391" s="276"/>
      <c r="J391" s="276"/>
      <c r="K391" s="276"/>
      <c r="L391" s="276"/>
      <c r="P391" s="278"/>
      <c r="U391" s="271" t="s">
        <v>1447</v>
      </c>
      <c r="V391" s="287"/>
      <c r="W391" s="271" t="s">
        <v>1447</v>
      </c>
      <c r="X391" s="287"/>
      <c r="Y391" s="287"/>
      <c r="Z391" s="287"/>
    </row>
    <row r="392" spans="3:16" ht="12.75">
      <c r="C392" s="304"/>
      <c r="F392" s="304"/>
      <c r="G392" s="276"/>
      <c r="H392" s="276"/>
      <c r="K392" s="276"/>
      <c r="P392" s="278"/>
    </row>
    <row r="393" spans="2:16" ht="12.75">
      <c r="B393" s="337"/>
      <c r="C393" s="304"/>
      <c r="E393" s="337"/>
      <c r="F393" s="304"/>
      <c r="G393" s="276"/>
      <c r="H393" s="276"/>
      <c r="K393" s="276"/>
      <c r="P393" s="278"/>
    </row>
    <row r="394" spans="3:16" ht="13.5" thickBot="1">
      <c r="C394" s="304"/>
      <c r="F394" s="304"/>
      <c r="G394" s="276"/>
      <c r="H394" s="276"/>
      <c r="K394" s="276"/>
      <c r="P394" s="278"/>
    </row>
    <row r="395" spans="2:26" ht="13.5" thickTop="1">
      <c r="B395" s="341" t="s">
        <v>2929</v>
      </c>
      <c r="C395" s="304"/>
      <c r="E395" s="270" t="str">
        <f aca="true" ca="1" t="shared" si="7" ref="E395:E402">OFFSET(G395,0,language-1)</f>
        <v>Retrofit</v>
      </c>
      <c r="F395" s="304"/>
      <c r="G395" s="276" t="s">
        <v>2929</v>
      </c>
      <c r="H395" s="276" t="s">
        <v>2929</v>
      </c>
      <c r="I395" s="276" t="s">
        <v>2930</v>
      </c>
      <c r="J395" s="265" t="s">
        <v>2931</v>
      </c>
      <c r="K395" s="276" t="s">
        <v>2932</v>
      </c>
      <c r="L395" s="265" t="s">
        <v>2933</v>
      </c>
      <c r="M395" s="276" t="s">
        <v>2934</v>
      </c>
      <c r="N395" s="276" t="s">
        <v>2935</v>
      </c>
      <c r="O395" s="266" t="s">
        <v>2936</v>
      </c>
      <c r="P395" s="278" t="s">
        <v>2929</v>
      </c>
      <c r="Q395" s="264" t="s">
        <v>2937</v>
      </c>
      <c r="U395" s="271" t="s">
        <v>1447</v>
      </c>
      <c r="V395" s="271" t="s">
        <v>1447</v>
      </c>
      <c r="W395" s="271" t="s">
        <v>1447</v>
      </c>
      <c r="X395" s="271" t="s">
        <v>1447</v>
      </c>
      <c r="Y395" s="271" t="s">
        <v>1447</v>
      </c>
      <c r="Z395" s="271" t="s">
        <v>1447</v>
      </c>
    </row>
    <row r="396" spans="2:26" ht="13.5" thickBot="1">
      <c r="B396" s="342" t="s">
        <v>2939</v>
      </c>
      <c r="C396" s="304"/>
      <c r="E396" s="273" t="str">
        <f ca="1" t="shared" si="7"/>
        <v>Work (activity) to equip a device with new parts or equipment not available previously.</v>
      </c>
      <c r="F396" s="304"/>
      <c r="G396" s="276" t="s">
        <v>2938</v>
      </c>
      <c r="H396" s="276" t="s">
        <v>2939</v>
      </c>
      <c r="I396" s="276" t="s">
        <v>2940</v>
      </c>
      <c r="J396" s="276" t="s">
        <v>2941</v>
      </c>
      <c r="K396" s="276" t="s">
        <v>2942</v>
      </c>
      <c r="L396" s="276" t="s">
        <v>2943</v>
      </c>
      <c r="M396" s="276" t="s">
        <v>2944</v>
      </c>
      <c r="N396" s="276" t="s">
        <v>2945</v>
      </c>
      <c r="O396" s="266" t="s">
        <v>2946</v>
      </c>
      <c r="P396" s="278" t="s">
        <v>2939</v>
      </c>
      <c r="Q396" s="264" t="s">
        <v>2947</v>
      </c>
      <c r="U396" s="271" t="s">
        <v>1447</v>
      </c>
      <c r="V396" s="271" t="s">
        <v>1447</v>
      </c>
      <c r="W396" s="271" t="s">
        <v>1447</v>
      </c>
      <c r="X396" s="271" t="s">
        <v>1447</v>
      </c>
      <c r="Y396" s="271" t="s">
        <v>1447</v>
      </c>
      <c r="Z396" s="271" t="s">
        <v>1447</v>
      </c>
    </row>
    <row r="397" spans="2:26" ht="13.5" thickTop="1">
      <c r="B397" s="348" t="s">
        <v>2949</v>
      </c>
      <c r="C397" s="304"/>
      <c r="E397" s="270" t="str">
        <f ca="1" t="shared" si="7"/>
        <v>Upgrading</v>
      </c>
      <c r="F397" s="304"/>
      <c r="G397" s="276" t="s">
        <v>2948</v>
      </c>
      <c r="H397" s="276" t="s">
        <v>2949</v>
      </c>
      <c r="I397" s="276" t="s">
        <v>2950</v>
      </c>
      <c r="J397" s="276" t="s">
        <v>2951</v>
      </c>
      <c r="K397" s="276" t="s">
        <v>2952</v>
      </c>
      <c r="L397" s="276" t="s">
        <v>2953</v>
      </c>
      <c r="M397" s="276" t="s">
        <v>2949</v>
      </c>
      <c r="N397" s="276" t="s">
        <v>2954</v>
      </c>
      <c r="O397" s="266" t="s">
        <v>2955</v>
      </c>
      <c r="P397" s="278" t="s">
        <v>2949</v>
      </c>
      <c r="Q397" s="264" t="s">
        <v>2956</v>
      </c>
      <c r="U397" s="271" t="s">
        <v>1447</v>
      </c>
      <c r="V397" s="271" t="s">
        <v>1447</v>
      </c>
      <c r="W397" s="271" t="s">
        <v>1447</v>
      </c>
      <c r="X397" s="271" t="s">
        <v>1447</v>
      </c>
      <c r="Y397" s="271" t="s">
        <v>1447</v>
      </c>
      <c r="Z397" s="271" t="s">
        <v>1447</v>
      </c>
    </row>
    <row r="398" spans="2:26" ht="13.5" thickBot="1">
      <c r="B398" s="342" t="s">
        <v>2958</v>
      </c>
      <c r="C398" s="304"/>
      <c r="E398" s="273" t="str">
        <f ca="1" t="shared" si="7"/>
        <v>Work (activity) to improve the quality of equipment.</v>
      </c>
      <c r="F398" s="304"/>
      <c r="G398" s="276" t="s">
        <v>2957</v>
      </c>
      <c r="H398" s="276" t="s">
        <v>2958</v>
      </c>
      <c r="I398" s="276" t="s">
        <v>2959</v>
      </c>
      <c r="J398" s="276" t="s">
        <v>2960</v>
      </c>
      <c r="K398" s="276" t="s">
        <v>2961</v>
      </c>
      <c r="L398" s="276" t="s">
        <v>2962</v>
      </c>
      <c r="M398" s="276" t="s">
        <v>2958</v>
      </c>
      <c r="N398" s="276" t="s">
        <v>2963</v>
      </c>
      <c r="O398" s="266" t="s">
        <v>2964</v>
      </c>
      <c r="P398" s="278" t="s">
        <v>2958</v>
      </c>
      <c r="Q398" s="264" t="s">
        <v>2965</v>
      </c>
      <c r="U398" s="271" t="s">
        <v>1447</v>
      </c>
      <c r="V398" s="271" t="s">
        <v>1447</v>
      </c>
      <c r="W398" s="271" t="s">
        <v>1447</v>
      </c>
      <c r="X398" s="271" t="s">
        <v>1447</v>
      </c>
      <c r="Y398" s="271" t="s">
        <v>1447</v>
      </c>
      <c r="Z398" s="271" t="s">
        <v>1447</v>
      </c>
    </row>
    <row r="399" spans="2:26" ht="13.5" thickTop="1">
      <c r="B399" s="348" t="s">
        <v>2967</v>
      </c>
      <c r="C399" s="304"/>
      <c r="E399" s="270" t="str">
        <f ca="1" t="shared" si="7"/>
        <v>Updating</v>
      </c>
      <c r="F399" s="304"/>
      <c r="G399" s="276" t="s">
        <v>2966</v>
      </c>
      <c r="H399" s="276" t="s">
        <v>2967</v>
      </c>
      <c r="I399" s="276" t="s">
        <v>2968</v>
      </c>
      <c r="J399" s="276" t="s">
        <v>2969</v>
      </c>
      <c r="K399" s="276" t="s">
        <v>2970</v>
      </c>
      <c r="L399" s="276" t="s">
        <v>2971</v>
      </c>
      <c r="M399" s="276" t="s">
        <v>2967</v>
      </c>
      <c r="N399" s="276" t="s">
        <v>2972</v>
      </c>
      <c r="O399" s="266" t="s">
        <v>2973</v>
      </c>
      <c r="P399" s="278" t="s">
        <v>2967</v>
      </c>
      <c r="Q399" s="264" t="s">
        <v>2974</v>
      </c>
      <c r="U399" s="271" t="s">
        <v>1447</v>
      </c>
      <c r="V399" s="271" t="s">
        <v>1447</v>
      </c>
      <c r="W399" s="271" t="s">
        <v>1447</v>
      </c>
      <c r="X399" s="271" t="s">
        <v>1447</v>
      </c>
      <c r="Y399" s="271" t="s">
        <v>1447</v>
      </c>
      <c r="Z399" s="271" t="s">
        <v>1447</v>
      </c>
    </row>
    <row r="400" spans="2:26" ht="13.5" thickBot="1">
      <c r="B400" s="342" t="s">
        <v>2976</v>
      </c>
      <c r="C400" s="304"/>
      <c r="E400" s="273" t="str">
        <f ca="1" t="shared" si="7"/>
        <v>Work (activity) to bring equipment up to modern standards.</v>
      </c>
      <c r="F400" s="304"/>
      <c r="G400" s="276" t="s">
        <v>2975</v>
      </c>
      <c r="H400" s="276" t="s">
        <v>2976</v>
      </c>
      <c r="I400" s="276" t="s">
        <v>2977</v>
      </c>
      <c r="J400" s="276" t="s">
        <v>2978</v>
      </c>
      <c r="K400" s="276" t="s">
        <v>2979</v>
      </c>
      <c r="L400" s="276" t="s">
        <v>2980</v>
      </c>
      <c r="M400" s="276" t="s">
        <v>2976</v>
      </c>
      <c r="N400" s="276" t="s">
        <v>2981</v>
      </c>
      <c r="O400" s="266" t="s">
        <v>2982</v>
      </c>
      <c r="P400" s="278" t="s">
        <v>2976</v>
      </c>
      <c r="Q400" s="264" t="s">
        <v>2965</v>
      </c>
      <c r="U400" s="271" t="s">
        <v>1447</v>
      </c>
      <c r="V400" s="271" t="s">
        <v>1447</v>
      </c>
      <c r="W400" s="271" t="s">
        <v>1447</v>
      </c>
      <c r="X400" s="271" t="s">
        <v>1447</v>
      </c>
      <c r="Y400" s="271" t="s">
        <v>1447</v>
      </c>
      <c r="Z400" s="271" t="s">
        <v>1447</v>
      </c>
    </row>
    <row r="401" spans="2:26" ht="13.5" thickTop="1">
      <c r="B401" s="348" t="s">
        <v>2984</v>
      </c>
      <c r="C401" s="304"/>
      <c r="E401" s="270" t="str">
        <f ca="1" t="shared" si="7"/>
        <v>Extension</v>
      </c>
      <c r="F401" s="304"/>
      <c r="G401" s="276" t="s">
        <v>2983</v>
      </c>
      <c r="H401" s="276" t="s">
        <v>2984</v>
      </c>
      <c r="I401" s="276" t="s">
        <v>2984</v>
      </c>
      <c r="J401" s="265" t="s">
        <v>2985</v>
      </c>
      <c r="K401" s="276" t="s">
        <v>2986</v>
      </c>
      <c r="L401" s="265" t="s">
        <v>2987</v>
      </c>
      <c r="M401" s="276" t="s">
        <v>2984</v>
      </c>
      <c r="N401" s="276" t="s">
        <v>2988</v>
      </c>
      <c r="O401" s="266" t="s">
        <v>2989</v>
      </c>
      <c r="P401" s="278" t="s">
        <v>2984</v>
      </c>
      <c r="Q401" s="264" t="s">
        <v>2990</v>
      </c>
      <c r="U401" s="271" t="s">
        <v>1447</v>
      </c>
      <c r="V401" s="271" t="s">
        <v>1447</v>
      </c>
      <c r="W401" s="271" t="s">
        <v>1447</v>
      </c>
      <c r="X401" s="271" t="s">
        <v>1447</v>
      </c>
      <c r="Y401" s="271" t="s">
        <v>1447</v>
      </c>
      <c r="Z401" s="271" t="s">
        <v>1447</v>
      </c>
    </row>
    <row r="402" spans="2:26" ht="26.25" thickBot="1">
      <c r="B402" s="346" t="s">
        <v>2992</v>
      </c>
      <c r="C402" s="304"/>
      <c r="E402" s="273" t="str">
        <f ca="1" t="shared" si="7"/>
        <v>The addition or change of power system function by the construction of, e.g. new exits after the substation has entered service.</v>
      </c>
      <c r="F402" s="304"/>
      <c r="G402" s="276" t="s">
        <v>2991</v>
      </c>
      <c r="H402" s="276" t="s">
        <v>2992</v>
      </c>
      <c r="I402" s="276" t="s">
        <v>2993</v>
      </c>
      <c r="J402" s="265" t="s">
        <v>2994</v>
      </c>
      <c r="K402" s="276" t="s">
        <v>2995</v>
      </c>
      <c r="L402" s="265" t="s">
        <v>2996</v>
      </c>
      <c r="M402" s="276" t="s">
        <v>2992</v>
      </c>
      <c r="N402" s="276" t="s">
        <v>2997</v>
      </c>
      <c r="O402" s="266" t="s">
        <v>2998</v>
      </c>
      <c r="P402" s="278" t="s">
        <v>2992</v>
      </c>
      <c r="Q402" s="264" t="s">
        <v>2999</v>
      </c>
      <c r="U402" s="271" t="s">
        <v>1447</v>
      </c>
      <c r="V402" s="271" t="s">
        <v>1447</v>
      </c>
      <c r="W402" s="271" t="s">
        <v>1447</v>
      </c>
      <c r="X402" s="271" t="s">
        <v>1447</v>
      </c>
      <c r="Y402" s="271" t="s">
        <v>1447</v>
      </c>
      <c r="Z402" s="271" t="s">
        <v>1447</v>
      </c>
    </row>
    <row r="403" spans="3:26" ht="12.75">
      <c r="C403" s="304"/>
      <c r="F403" s="304"/>
      <c r="G403" s="276"/>
      <c r="H403" s="276"/>
      <c r="K403" s="276"/>
      <c r="P403" s="305"/>
      <c r="U403" s="271" t="s">
        <v>1447</v>
      </c>
      <c r="V403" s="271" t="s">
        <v>1447</v>
      </c>
      <c r="W403" s="271" t="s">
        <v>1447</v>
      </c>
      <c r="X403" s="271" t="s">
        <v>1447</v>
      </c>
      <c r="Y403" s="271" t="s">
        <v>1447</v>
      </c>
      <c r="Z403" s="271" t="s">
        <v>1447</v>
      </c>
    </row>
    <row r="404" spans="1:26" s="264" customFormat="1" ht="12.75">
      <c r="A404" s="262"/>
      <c r="B404" s="275"/>
      <c r="C404" s="304"/>
      <c r="D404" s="262"/>
      <c r="E404" s="275"/>
      <c r="F404" s="304"/>
      <c r="G404" s="276"/>
      <c r="H404" s="276"/>
      <c r="I404" s="265"/>
      <c r="J404" s="265"/>
      <c r="K404" s="276"/>
      <c r="L404" s="265"/>
      <c r="M404" s="265"/>
      <c r="N404" s="276"/>
      <c r="O404" s="266"/>
      <c r="P404" s="305"/>
      <c r="R404" s="268"/>
      <c r="S404" s="268"/>
      <c r="T404" s="268"/>
      <c r="U404" s="268"/>
      <c r="V404" s="268"/>
      <c r="W404" s="268"/>
      <c r="X404" s="268"/>
      <c r="Y404" s="268"/>
      <c r="Z404" s="268"/>
    </row>
    <row r="405" spans="1:26" s="264" customFormat="1" ht="12.75">
      <c r="A405" s="262"/>
      <c r="B405" s="337"/>
      <c r="C405" s="304"/>
      <c r="D405" s="262"/>
      <c r="E405" s="337"/>
      <c r="F405" s="304"/>
      <c r="G405" s="276"/>
      <c r="H405" s="276"/>
      <c r="I405" s="265"/>
      <c r="J405" s="265"/>
      <c r="K405" s="276"/>
      <c r="L405" s="265"/>
      <c r="M405" s="265"/>
      <c r="N405" s="276"/>
      <c r="O405" s="266"/>
      <c r="P405" s="305"/>
      <c r="R405" s="268"/>
      <c r="S405" s="268"/>
      <c r="T405" s="268"/>
      <c r="U405" s="268"/>
      <c r="V405" s="268"/>
      <c r="W405" s="268"/>
      <c r="X405" s="268"/>
      <c r="Y405" s="268"/>
      <c r="Z405" s="268"/>
    </row>
    <row r="406" spans="1:26" s="264" customFormat="1" ht="13.5" thickBot="1">
      <c r="A406" s="262"/>
      <c r="B406" s="275"/>
      <c r="C406" s="304"/>
      <c r="D406" s="262"/>
      <c r="E406" s="275"/>
      <c r="F406" s="304"/>
      <c r="G406" s="276"/>
      <c r="H406" s="276"/>
      <c r="I406" s="265"/>
      <c r="J406" s="265"/>
      <c r="K406" s="276"/>
      <c r="L406" s="265"/>
      <c r="M406" s="265"/>
      <c r="N406" s="276"/>
      <c r="O406" s="266"/>
      <c r="P406" s="305"/>
      <c r="R406" s="268"/>
      <c r="S406" s="268"/>
      <c r="T406" s="268"/>
      <c r="U406" s="268"/>
      <c r="V406" s="268"/>
      <c r="W406" s="268"/>
      <c r="X406" s="268"/>
      <c r="Y406" s="268"/>
      <c r="Z406" s="268"/>
    </row>
    <row r="407" spans="1:26" s="264" customFormat="1" ht="13.5" thickTop="1">
      <c r="A407" s="262"/>
      <c r="B407" s="341" t="s">
        <v>1423</v>
      </c>
      <c r="C407"/>
      <c r="D407" s="262"/>
      <c r="E407" s="270" t="s">
        <v>1423</v>
      </c>
      <c r="F407"/>
      <c r="G407" s="260" t="s">
        <v>1424</v>
      </c>
      <c r="H407" s="276"/>
      <c r="I407" s="265"/>
      <c r="J407" s="265"/>
      <c r="K407" s="276"/>
      <c r="L407" s="265"/>
      <c r="M407" s="265"/>
      <c r="N407" s="276"/>
      <c r="O407" s="266"/>
      <c r="P407" s="305"/>
      <c r="R407" s="268"/>
      <c r="S407" s="268"/>
      <c r="T407" s="268"/>
      <c r="U407" s="268"/>
      <c r="V407" s="268"/>
      <c r="W407" s="268"/>
      <c r="X407" s="268"/>
      <c r="Y407" s="268"/>
      <c r="Z407" s="268"/>
    </row>
    <row r="408" spans="1:26" s="264" customFormat="1" ht="13.5" thickBot="1">
      <c r="A408" s="262"/>
      <c r="B408" s="342" t="s">
        <v>3002</v>
      </c>
      <c r="C408"/>
      <c r="D408" s="262"/>
      <c r="E408" s="273" t="s">
        <v>3002</v>
      </c>
      <c r="F408"/>
      <c r="G408"/>
      <c r="H408" s="276"/>
      <c r="I408" s="265"/>
      <c r="J408" s="265"/>
      <c r="K408" s="276"/>
      <c r="L408" s="265"/>
      <c r="M408" s="265"/>
      <c r="N408" s="276"/>
      <c r="O408" s="266"/>
      <c r="P408" s="305"/>
      <c r="R408" s="268"/>
      <c r="S408" s="268"/>
      <c r="T408" s="268"/>
      <c r="U408" s="268"/>
      <c r="V408" s="268"/>
      <c r="W408" s="268"/>
      <c r="X408" s="268"/>
      <c r="Y408" s="268"/>
      <c r="Z408" s="268"/>
    </row>
    <row r="409" spans="1:26" s="264" customFormat="1" ht="13.5" thickTop="1">
      <c r="A409" s="262"/>
      <c r="B409" s="348" t="s">
        <v>1425</v>
      </c>
      <c r="C409"/>
      <c r="D409" s="262"/>
      <c r="E409" s="270" t="s">
        <v>1425</v>
      </c>
      <c r="F409"/>
      <c r="G409"/>
      <c r="H409" s="276"/>
      <c r="I409" s="265"/>
      <c r="J409" s="265"/>
      <c r="K409" s="276"/>
      <c r="L409" s="265"/>
      <c r="M409" s="265"/>
      <c r="N409" s="276"/>
      <c r="O409" s="266"/>
      <c r="P409" s="305"/>
      <c r="R409" s="268"/>
      <c r="S409" s="268"/>
      <c r="T409" s="268"/>
      <c r="U409" s="268"/>
      <c r="V409" s="268"/>
      <c r="W409" s="268"/>
      <c r="X409" s="268"/>
      <c r="Y409" s="268"/>
      <c r="Z409" s="268"/>
    </row>
    <row r="410" spans="1:26" s="264" customFormat="1" ht="26.25" thickBot="1">
      <c r="A410" s="262"/>
      <c r="B410" s="342" t="s">
        <v>3003</v>
      </c>
      <c r="C410"/>
      <c r="D410" s="262"/>
      <c r="E410" s="273" t="s">
        <v>3003</v>
      </c>
      <c r="F410"/>
      <c r="G410" s="260" t="s">
        <v>1427</v>
      </c>
      <c r="H410" s="276"/>
      <c r="I410" s="265"/>
      <c r="J410" s="265"/>
      <c r="K410" s="276"/>
      <c r="L410" s="265"/>
      <c r="M410" s="265"/>
      <c r="N410" s="276"/>
      <c r="O410" s="266"/>
      <c r="P410" s="305"/>
      <c r="R410" s="268"/>
      <c r="S410" s="268"/>
      <c r="T410" s="268"/>
      <c r="U410" s="268"/>
      <c r="V410" s="268"/>
      <c r="W410" s="268"/>
      <c r="X410" s="268"/>
      <c r="Y410" s="268"/>
      <c r="Z410" s="268"/>
    </row>
    <row r="411" spans="1:26" s="264" customFormat="1" ht="13.5" thickTop="1">
      <c r="A411" s="262"/>
      <c r="B411" s="348" t="s">
        <v>1426</v>
      </c>
      <c r="C411"/>
      <c r="D411" s="262"/>
      <c r="E411" s="270" t="s">
        <v>1426</v>
      </c>
      <c r="F411"/>
      <c r="G411" s="260" t="s">
        <v>1429</v>
      </c>
      <c r="H411" s="276"/>
      <c r="I411" s="265"/>
      <c r="J411" s="265"/>
      <c r="K411" s="276"/>
      <c r="L411" s="265"/>
      <c r="M411" s="265"/>
      <c r="N411" s="276"/>
      <c r="O411" s="266"/>
      <c r="P411" s="305"/>
      <c r="R411" s="268"/>
      <c r="S411" s="268"/>
      <c r="T411" s="268"/>
      <c r="U411" s="268"/>
      <c r="V411" s="268"/>
      <c r="W411" s="268"/>
      <c r="X411" s="268"/>
      <c r="Y411" s="268"/>
      <c r="Z411" s="268"/>
    </row>
    <row r="412" spans="1:26" s="264" customFormat="1" ht="13.5" thickBot="1">
      <c r="A412" s="262"/>
      <c r="B412" s="342" t="s">
        <v>3004</v>
      </c>
      <c r="C412"/>
      <c r="D412" s="262"/>
      <c r="E412" s="273" t="s">
        <v>3004</v>
      </c>
      <c r="F412"/>
      <c r="G412"/>
      <c r="H412" s="276"/>
      <c r="I412" s="265"/>
      <c r="J412" s="265"/>
      <c r="K412" s="276"/>
      <c r="L412" s="265"/>
      <c r="M412" s="265"/>
      <c r="N412" s="276"/>
      <c r="O412" s="266"/>
      <c r="P412" s="305"/>
      <c r="R412" s="268"/>
      <c r="S412" s="268"/>
      <c r="T412" s="268"/>
      <c r="U412" s="268"/>
      <c r="V412" s="268"/>
      <c r="W412" s="268"/>
      <c r="X412" s="268"/>
      <c r="Y412" s="268"/>
      <c r="Z412" s="268"/>
    </row>
    <row r="413" spans="1:26" s="264" customFormat="1" ht="13.5" thickTop="1">
      <c r="A413" s="262"/>
      <c r="B413" s="348" t="s">
        <v>1428</v>
      </c>
      <c r="C413" s="304"/>
      <c r="D413" s="262"/>
      <c r="E413" s="270" t="s">
        <v>1428</v>
      </c>
      <c r="F413" s="304"/>
      <c r="G413" s="276"/>
      <c r="H413" s="276"/>
      <c r="I413" s="265"/>
      <c r="J413" s="265"/>
      <c r="K413" s="276"/>
      <c r="L413" s="265"/>
      <c r="M413" s="265"/>
      <c r="N413" s="276"/>
      <c r="O413" s="266"/>
      <c r="P413" s="305"/>
      <c r="R413" s="268"/>
      <c r="S413" s="268"/>
      <c r="T413" s="268"/>
      <c r="U413" s="268"/>
      <c r="V413" s="268"/>
      <c r="W413" s="268"/>
      <c r="X413" s="268"/>
      <c r="Y413" s="268"/>
      <c r="Z413" s="268"/>
    </row>
    <row r="414" spans="1:26" s="264" customFormat="1" ht="13.5" thickBot="1">
      <c r="A414" s="262"/>
      <c r="B414" s="346" t="s">
        <v>3005</v>
      </c>
      <c r="C414" s="304"/>
      <c r="D414" s="262"/>
      <c r="E414" s="273" t="s">
        <v>3005</v>
      </c>
      <c r="F414" s="304"/>
      <c r="G414" s="276"/>
      <c r="H414" s="276"/>
      <c r="I414" s="265"/>
      <c r="J414" s="265"/>
      <c r="K414" s="276"/>
      <c r="L414" s="265"/>
      <c r="M414" s="265"/>
      <c r="N414" s="276"/>
      <c r="O414" s="266"/>
      <c r="P414" s="305"/>
      <c r="R414" s="268"/>
      <c r="S414" s="268"/>
      <c r="T414" s="268"/>
      <c r="U414" s="268"/>
      <c r="V414" s="268"/>
      <c r="W414" s="268"/>
      <c r="X414" s="268"/>
      <c r="Y414" s="268"/>
      <c r="Z414" s="268"/>
    </row>
    <row r="415" spans="1:26" s="264" customFormat="1" ht="12.75">
      <c r="A415" s="262"/>
      <c r="B415"/>
      <c r="C415" s="304"/>
      <c r="D415" s="262"/>
      <c r="E415"/>
      <c r="F415" s="304"/>
      <c r="G415" s="276"/>
      <c r="H415" s="276"/>
      <c r="I415" s="265"/>
      <c r="J415" s="265"/>
      <c r="K415" s="276"/>
      <c r="L415" s="265"/>
      <c r="M415" s="265"/>
      <c r="N415" s="276"/>
      <c r="O415" s="266"/>
      <c r="P415" s="305"/>
      <c r="R415" s="268"/>
      <c r="S415" s="268"/>
      <c r="T415" s="268"/>
      <c r="U415" s="268"/>
      <c r="V415" s="268"/>
      <c r="W415" s="268"/>
      <c r="X415" s="268"/>
      <c r="Y415" s="268"/>
      <c r="Z415" s="268"/>
    </row>
    <row r="416" spans="1:26" s="264" customFormat="1" ht="12.75">
      <c r="A416" s="262"/>
      <c r="C416" s="304"/>
      <c r="D416" s="262"/>
      <c r="F416" s="304"/>
      <c r="G416" s="276"/>
      <c r="H416" s="276"/>
      <c r="I416" s="265"/>
      <c r="J416" s="265"/>
      <c r="K416" s="276"/>
      <c r="L416" s="265"/>
      <c r="M416" s="265"/>
      <c r="N416" s="276"/>
      <c r="O416" s="266"/>
      <c r="P416" s="305"/>
      <c r="R416" s="268"/>
      <c r="S416" s="268"/>
      <c r="T416" s="268"/>
      <c r="U416" s="268"/>
      <c r="V416" s="268"/>
      <c r="W416" s="268"/>
      <c r="X416" s="268"/>
      <c r="Y416" s="268"/>
      <c r="Z416" s="268"/>
    </row>
    <row r="417" spans="1:26" s="264" customFormat="1" ht="12.75">
      <c r="A417" s="262"/>
      <c r="B417"/>
      <c r="C417" s="304"/>
      <c r="D417" s="262"/>
      <c r="E417"/>
      <c r="F417" s="304"/>
      <c r="G417" s="276"/>
      <c r="H417" s="276"/>
      <c r="I417" s="265"/>
      <c r="J417" s="265"/>
      <c r="K417" s="276"/>
      <c r="L417" s="265"/>
      <c r="M417" s="265"/>
      <c r="N417" s="276"/>
      <c r="O417" s="266"/>
      <c r="P417" s="305"/>
      <c r="R417" s="268"/>
      <c r="S417" s="268"/>
      <c r="T417" s="268"/>
      <c r="U417" s="268"/>
      <c r="V417" s="268"/>
      <c r="W417" s="268"/>
      <c r="X417" s="268"/>
      <c r="Y417" s="268"/>
      <c r="Z417" s="268"/>
    </row>
    <row r="418" spans="1:26" s="265" customFormat="1" ht="12.75">
      <c r="A418" s="262"/>
      <c r="B418" s="337"/>
      <c r="C418" s="304"/>
      <c r="D418" s="262"/>
      <c r="F418" s="304"/>
      <c r="N418" s="276"/>
      <c r="O418" s="266"/>
      <c r="Q418" s="264"/>
      <c r="R418" s="268"/>
      <c r="S418" s="268"/>
      <c r="T418" s="268"/>
      <c r="U418" s="268"/>
      <c r="V418" s="268"/>
      <c r="W418" s="268"/>
      <c r="X418" s="268"/>
      <c r="Y418" s="268"/>
      <c r="Z418" s="268"/>
    </row>
    <row r="419" spans="1:26" s="265" customFormat="1" ht="13.5" thickBot="1">
      <c r="A419" s="262"/>
      <c r="B419" s="275"/>
      <c r="C419" s="304"/>
      <c r="D419" s="262"/>
      <c r="E419" s="260"/>
      <c r="F419" s="304"/>
      <c r="N419" s="276"/>
      <c r="O419" s="266"/>
      <c r="Q419" s="264"/>
      <c r="R419" s="268"/>
      <c r="S419" s="268"/>
      <c r="T419" s="268"/>
      <c r="U419" s="268"/>
      <c r="V419" s="268"/>
      <c r="W419" s="268"/>
      <c r="X419" s="268"/>
      <c r="Y419" s="268"/>
      <c r="Z419" s="268"/>
    </row>
    <row r="420" spans="2:5" ht="12.75">
      <c r="B420" s="341" t="s">
        <v>1286</v>
      </c>
      <c r="E420" s="268"/>
    </row>
    <row r="421" spans="2:5" ht="38.25">
      <c r="B421" s="342" t="s">
        <v>3101</v>
      </c>
      <c r="E421"/>
    </row>
    <row r="422" ht="12.75">
      <c r="B422"/>
    </row>
    <row r="423" ht="12.75">
      <c r="B423" s="264"/>
    </row>
    <row r="425" ht="12.75">
      <c r="B425" s="337"/>
    </row>
    <row r="426" ht="13.5" thickBot="1"/>
    <row r="427" ht="12.75">
      <c r="B427" s="341" t="s">
        <v>3106</v>
      </c>
    </row>
    <row r="428" ht="51">
      <c r="B428" s="342" t="s">
        <v>3107</v>
      </c>
    </row>
    <row r="429" ht="12.75">
      <c r="B429"/>
    </row>
    <row r="430" ht="12.75">
      <c r="B430" s="264"/>
    </row>
  </sheetData>
  <sheetProtection/>
  <autoFilter ref="D2:Y60"/>
  <printOptions/>
  <pageMargins left="0.3937007874015748" right="0.3937007874015748" top="0.3937007874015748" bottom="0.45" header="0.5118110236220472" footer="0.23"/>
  <pageSetup fitToHeight="12" fitToWidth="1" horizontalDpi="1200" verticalDpi="1200" orientation="portrait" paperSize="9" r:id="rId3"/>
  <headerFooter alignWithMargins="0">
    <oddFooter>&amp;L&amp;F ; &amp;C&amp;P/&amp;N&amp;R&amp;D ; &amp;T</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Tabelle6"/>
  <dimension ref="C3:K21"/>
  <sheetViews>
    <sheetView showGridLines="0" zoomScalePageLayoutView="0" workbookViewId="0" topLeftCell="A1">
      <selection activeCell="E40" sqref="E40"/>
    </sheetView>
  </sheetViews>
  <sheetFormatPr defaultColWidth="9.140625" defaultRowHeight="12.75"/>
  <cols>
    <col min="1" max="3" width="11.421875" style="0" customWidth="1"/>
    <col min="4" max="4" width="7.7109375" style="0" customWidth="1"/>
    <col min="5" max="13" width="11.421875" style="0" customWidth="1"/>
    <col min="14" max="52" width="11.421875" style="0" hidden="1" customWidth="1"/>
  </cols>
  <sheetData>
    <row r="3" ht="12.75">
      <c r="K3" s="83" t="s">
        <v>1277</v>
      </c>
    </row>
    <row r="4" ht="12.75">
      <c r="K4" s="84" t="s">
        <v>3026</v>
      </c>
    </row>
    <row r="5" ht="12.75">
      <c r="K5" s="84" t="s">
        <v>3025</v>
      </c>
    </row>
    <row r="6" ht="12.75">
      <c r="K6" s="84" t="s">
        <v>3024</v>
      </c>
    </row>
    <row r="7" ht="12.75">
      <c r="K7" s="84" t="s">
        <v>3027</v>
      </c>
    </row>
    <row r="8" ht="12.75">
      <c r="K8" s="84" t="s">
        <v>3028</v>
      </c>
    </row>
    <row r="9" ht="12.75">
      <c r="K9" s="84" t="s">
        <v>3029</v>
      </c>
    </row>
    <row r="10" ht="12.75">
      <c r="K10" s="85" t="s">
        <v>3030</v>
      </c>
    </row>
    <row r="11" ht="12.75">
      <c r="K11" s="85" t="s">
        <v>3031</v>
      </c>
    </row>
    <row r="12" ht="12.75">
      <c r="K12" s="85" t="s">
        <v>3032</v>
      </c>
    </row>
    <row r="13" ht="12.75">
      <c r="K13" s="261" t="s">
        <v>1431</v>
      </c>
    </row>
    <row r="15" spans="3:10" s="379" customFormat="1" ht="21.75" customHeight="1">
      <c r="C15" s="554" t="s">
        <v>3105</v>
      </c>
      <c r="D15" s="555"/>
      <c r="E15" s="555"/>
      <c r="F15" s="555"/>
      <c r="G15" s="555"/>
      <c r="H15" s="555"/>
      <c r="I15" s="555"/>
      <c r="J15" s="556"/>
    </row>
    <row r="16" spans="3:10" ht="16.5" customHeight="1">
      <c r="C16" s="380" t="s">
        <v>3103</v>
      </c>
      <c r="D16" s="557" t="s">
        <v>3104</v>
      </c>
      <c r="E16" s="558"/>
      <c r="F16" s="558"/>
      <c r="G16" s="558"/>
      <c r="H16" s="558"/>
      <c r="I16" s="558"/>
      <c r="J16" s="558"/>
    </row>
    <row r="17" spans="3:10" ht="39.75" customHeight="1">
      <c r="C17" s="380">
        <v>11</v>
      </c>
      <c r="D17" s="559" t="s">
        <v>3108</v>
      </c>
      <c r="E17" s="560"/>
      <c r="F17" s="560"/>
      <c r="G17" s="560"/>
      <c r="H17" s="560"/>
      <c r="I17" s="560"/>
      <c r="J17" s="561"/>
    </row>
    <row r="18" spans="3:10" ht="12.75">
      <c r="C18" s="380">
        <v>12</v>
      </c>
      <c r="D18" s="562" t="s">
        <v>3109</v>
      </c>
      <c r="E18" s="560"/>
      <c r="F18" s="560"/>
      <c r="G18" s="560"/>
      <c r="H18" s="560"/>
      <c r="I18" s="560"/>
      <c r="J18" s="561"/>
    </row>
    <row r="19" spans="3:10" ht="12.75">
      <c r="C19" s="380">
        <v>13</v>
      </c>
      <c r="D19" s="563" t="s">
        <v>3137</v>
      </c>
      <c r="E19" s="564"/>
      <c r="F19" s="564"/>
      <c r="G19" s="564"/>
      <c r="H19" s="564"/>
      <c r="I19" s="564"/>
      <c r="J19" s="565"/>
    </row>
    <row r="20" spans="3:10" ht="12.75">
      <c r="C20" s="380">
        <v>14</v>
      </c>
      <c r="D20" s="551"/>
      <c r="E20" s="552"/>
      <c r="F20" s="552"/>
      <c r="G20" s="552"/>
      <c r="H20" s="552"/>
      <c r="I20" s="552"/>
      <c r="J20" s="553"/>
    </row>
    <row r="21" spans="3:10" ht="12.75">
      <c r="C21" s="380">
        <v>15</v>
      </c>
      <c r="D21" s="551"/>
      <c r="E21" s="552"/>
      <c r="F21" s="552"/>
      <c r="G21" s="552"/>
      <c r="H21" s="552"/>
      <c r="I21" s="552"/>
      <c r="J21" s="553"/>
    </row>
  </sheetData>
  <sheetProtection/>
  <mergeCells count="7">
    <mergeCell ref="D21:J21"/>
    <mergeCell ref="C15:J15"/>
    <mergeCell ref="D16:J16"/>
    <mergeCell ref="D17:J17"/>
    <mergeCell ref="D18:J18"/>
    <mergeCell ref="D19:J19"/>
    <mergeCell ref="D20:J20"/>
  </mergeCells>
  <printOptions/>
  <pageMargins left="0.7" right="0.7" top="0.787401575" bottom="0.787401575" header="0.3" footer="0.3"/>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76">
    <tabColor rgb="FF00B050"/>
  </sheetPr>
  <dimension ref="A1:GV269"/>
  <sheetViews>
    <sheetView showGridLines="0" zoomScalePageLayoutView="0" workbookViewId="0" topLeftCell="A1">
      <pane ySplit="2" topLeftCell="A6" activePane="bottomLeft" state="frozen"/>
      <selection pane="topLeft" activeCell="A1" sqref="A1"/>
      <selection pane="bottomLeft" activeCell="A3" sqref="A3"/>
    </sheetView>
  </sheetViews>
  <sheetFormatPr defaultColWidth="9.140625" defaultRowHeight="12.75"/>
  <cols>
    <col min="1" max="2" width="0.9921875" style="40" customWidth="1"/>
    <col min="3" max="3" width="84.8515625" style="28" customWidth="1"/>
    <col min="4" max="4" width="16.57421875" style="37" customWidth="1"/>
    <col min="5" max="5" width="17.57421875" style="37" customWidth="1"/>
    <col min="6" max="6" width="14.7109375" style="37" customWidth="1"/>
    <col min="7" max="7" width="5.8515625" style="37" customWidth="1"/>
    <col min="8" max="8" width="2.00390625" style="61" customWidth="1"/>
    <col min="9" max="12" width="0.9921875" style="61" customWidth="1"/>
    <col min="13" max="13" width="2.57421875" style="142" customWidth="1"/>
    <col min="14" max="14" width="56.00390625" style="191" hidden="1" customWidth="1"/>
    <col min="15" max="15" width="14.421875" style="40" hidden="1" customWidth="1"/>
    <col min="16" max="17" width="25.7109375" style="40" hidden="1" customWidth="1"/>
    <col min="18" max="18" width="9.140625" style="70" hidden="1" customWidth="1"/>
    <col min="19" max="52" width="20.7109375" style="40" hidden="1" customWidth="1"/>
    <col min="53" max="204" width="20.7109375" style="40" customWidth="1"/>
    <col min="205" max="16384" width="9.140625" style="40" customWidth="1"/>
  </cols>
  <sheetData>
    <row r="1" spans="1:18" ht="21" thickBot="1">
      <c r="A1" s="386"/>
      <c r="B1" s="387"/>
      <c r="C1" s="388"/>
      <c r="D1" s="388"/>
      <c r="E1" s="389"/>
      <c r="F1" s="389"/>
      <c r="G1" s="389"/>
      <c r="H1" s="390"/>
      <c r="I1" s="62"/>
      <c r="J1" s="71"/>
      <c r="K1" s="71"/>
      <c r="L1" s="71"/>
      <c r="N1" s="190"/>
      <c r="R1" s="40"/>
    </row>
    <row r="2" spans="1:15" s="382" customFormat="1" ht="40.5" customHeight="1" thickBot="1">
      <c r="A2" s="414"/>
      <c r="B2" s="415"/>
      <c r="C2" s="416" t="s">
        <v>3178</v>
      </c>
      <c r="D2" s="538"/>
      <c r="E2" s="538"/>
      <c r="F2" s="538"/>
      <c r="G2" s="538"/>
      <c r="H2" s="417"/>
      <c r="I2" s="381"/>
      <c r="J2" s="381"/>
      <c r="K2" s="381"/>
      <c r="M2" s="383"/>
      <c r="N2" s="384"/>
      <c r="O2" s="385" t="s">
        <v>3067</v>
      </c>
    </row>
    <row r="3" spans="1:15" s="72" customFormat="1" ht="38.25" customHeight="1" thickTop="1">
      <c r="A3" s="391"/>
      <c r="B3" s="187"/>
      <c r="C3" s="528" t="s">
        <v>3173</v>
      </c>
      <c r="D3" s="528"/>
      <c r="E3" s="187"/>
      <c r="F3" s="187"/>
      <c r="G3" s="187"/>
      <c r="H3" s="392"/>
      <c r="I3" s="71"/>
      <c r="J3" s="71"/>
      <c r="K3" s="71"/>
      <c r="L3" s="71"/>
      <c r="M3" s="142"/>
      <c r="N3" s="191"/>
      <c r="O3" s="353">
        <f>SUM(O6:O104)</f>
        <v>0</v>
      </c>
    </row>
    <row r="4" spans="1:14" s="72" customFormat="1" ht="15.75">
      <c r="A4" s="393"/>
      <c r="B4" s="181"/>
      <c r="C4" s="394"/>
      <c r="D4" s="181"/>
      <c r="E4" s="181"/>
      <c r="F4" s="182"/>
      <c r="G4" s="181"/>
      <c r="H4" s="395"/>
      <c r="I4" s="71"/>
      <c r="J4" s="71"/>
      <c r="K4" s="71"/>
      <c r="L4" s="71"/>
      <c r="M4" s="142"/>
      <c r="N4" s="191"/>
    </row>
    <row r="5" spans="1:14" s="72" customFormat="1" ht="16.5" thickBot="1">
      <c r="A5" s="396"/>
      <c r="B5" s="181"/>
      <c r="C5" s="394"/>
      <c r="D5" s="181"/>
      <c r="E5" s="181"/>
      <c r="F5" s="181"/>
      <c r="G5" s="181"/>
      <c r="H5" s="395"/>
      <c r="I5" s="71"/>
      <c r="J5" s="71"/>
      <c r="K5" s="71"/>
      <c r="L5" s="71"/>
      <c r="M5" s="142"/>
      <c r="N5" s="191"/>
    </row>
    <row r="6" spans="1:14" s="72" customFormat="1" ht="93" customHeight="1" thickBot="1">
      <c r="A6" s="396"/>
      <c r="B6" s="181"/>
      <c r="C6" s="394"/>
      <c r="D6" s="243" t="s">
        <v>1407</v>
      </c>
      <c r="E6" s="244" t="s">
        <v>1267</v>
      </c>
      <c r="F6" s="181"/>
      <c r="G6" s="181"/>
      <c r="H6" s="395"/>
      <c r="I6" s="71"/>
      <c r="J6" s="71"/>
      <c r="K6" s="71"/>
      <c r="L6" s="71"/>
      <c r="M6" s="142"/>
      <c r="N6" s="191"/>
    </row>
    <row r="7" spans="1:15" s="72" customFormat="1" ht="18" customHeight="1" thickBot="1">
      <c r="A7" s="396"/>
      <c r="B7" s="181"/>
      <c r="C7" s="238"/>
      <c r="D7" s="242"/>
      <c r="E7" s="242"/>
      <c r="F7" s="181"/>
      <c r="G7" s="181"/>
      <c r="H7" s="395"/>
      <c r="I7" s="71"/>
      <c r="J7" s="71"/>
      <c r="K7" s="71"/>
      <c r="L7" s="71"/>
      <c r="M7" s="142"/>
      <c r="N7" s="250"/>
      <c r="O7" s="72">
        <f>IF(LEN(D7)&gt;0,1,0)</f>
        <v>0</v>
      </c>
    </row>
    <row r="8" spans="1:18" ht="18" customHeight="1">
      <c r="A8" s="396"/>
      <c r="B8" s="181"/>
      <c r="C8" s="239" t="s">
        <v>1362</v>
      </c>
      <c r="D8" s="237"/>
      <c r="E8" s="237"/>
      <c r="F8" s="181"/>
      <c r="G8" s="181"/>
      <c r="H8" s="395"/>
      <c r="I8" s="71"/>
      <c r="J8" s="71"/>
      <c r="K8" s="71"/>
      <c r="L8" s="71"/>
      <c r="N8" s="251" t="s">
        <v>1308</v>
      </c>
      <c r="O8" s="72">
        <f>IF(LEN(E7)&gt;0,1,0)</f>
        <v>0</v>
      </c>
      <c r="R8" s="40"/>
    </row>
    <row r="9" spans="1:18" ht="18" customHeight="1" thickBot="1">
      <c r="A9" s="396"/>
      <c r="B9" s="181"/>
      <c r="C9" s="240" t="s">
        <v>1363</v>
      </c>
      <c r="D9" s="235"/>
      <c r="E9" s="235"/>
      <c r="F9" s="181"/>
      <c r="G9" s="181"/>
      <c r="H9" s="395"/>
      <c r="I9" s="71"/>
      <c r="J9" s="71"/>
      <c r="K9" s="71"/>
      <c r="L9" s="71"/>
      <c r="N9" s="252" t="s">
        <v>1276</v>
      </c>
      <c r="R9" s="40"/>
    </row>
    <row r="10" spans="1:18" ht="18" customHeight="1" thickBot="1">
      <c r="A10" s="396"/>
      <c r="B10" s="181"/>
      <c r="C10" s="240" t="s">
        <v>3128</v>
      </c>
      <c r="D10" s="235"/>
      <c r="E10" s="235"/>
      <c r="F10" s="181"/>
      <c r="G10" s="181"/>
      <c r="H10" s="395"/>
      <c r="I10" s="71"/>
      <c r="J10" s="71"/>
      <c r="K10" s="71"/>
      <c r="L10" s="71"/>
      <c r="R10" s="40"/>
    </row>
    <row r="11" spans="1:14" s="73" customFormat="1" ht="18" customHeight="1" thickBot="1">
      <c r="A11" s="396"/>
      <c r="B11" s="181"/>
      <c r="C11" s="241" t="s">
        <v>1364</v>
      </c>
      <c r="D11" s="236"/>
      <c r="E11" s="236"/>
      <c r="F11" s="181"/>
      <c r="G11" s="181"/>
      <c r="H11" s="395"/>
      <c r="I11" s="71"/>
      <c r="J11" s="71"/>
      <c r="K11" s="71"/>
      <c r="L11" s="71"/>
      <c r="M11" s="142"/>
      <c r="N11" s="250"/>
    </row>
    <row r="12" spans="1:14" s="73" customFormat="1" ht="18" customHeight="1">
      <c r="A12" s="396"/>
      <c r="B12" s="181"/>
      <c r="C12" s="178"/>
      <c r="D12" s="397"/>
      <c r="E12" s="397"/>
      <c r="F12" s="181"/>
      <c r="G12" s="181"/>
      <c r="H12" s="395"/>
      <c r="I12" s="71"/>
      <c r="J12" s="71"/>
      <c r="K12" s="71"/>
      <c r="L12" s="71"/>
      <c r="M12" s="142"/>
      <c r="N12" s="253" t="s">
        <v>1159</v>
      </c>
    </row>
    <row r="13" spans="1:14" s="73" customFormat="1" ht="18" customHeight="1" thickBot="1">
      <c r="A13" s="396"/>
      <c r="B13" s="181"/>
      <c r="C13" s="398"/>
      <c r="D13" s="398"/>
      <c r="E13" s="398"/>
      <c r="F13" s="398"/>
      <c r="G13" s="398"/>
      <c r="H13" s="395"/>
      <c r="I13" s="71"/>
      <c r="J13" s="71"/>
      <c r="K13" s="71"/>
      <c r="L13" s="71"/>
      <c r="M13" s="142"/>
      <c r="N13" s="253" t="s">
        <v>1160</v>
      </c>
    </row>
    <row r="14" spans="1:14" s="73" customFormat="1" ht="18" customHeight="1" thickBot="1">
      <c r="A14" s="396"/>
      <c r="B14" s="181"/>
      <c r="C14" s="203" t="s">
        <v>3161</v>
      </c>
      <c r="D14" s="226" t="s">
        <v>1365</v>
      </c>
      <c r="E14" s="178"/>
      <c r="F14" s="178"/>
      <c r="G14" s="178"/>
      <c r="H14" s="395"/>
      <c r="I14" s="71"/>
      <c r="J14" s="71"/>
      <c r="K14" s="71"/>
      <c r="L14" s="71"/>
      <c r="M14" s="142"/>
      <c r="N14" s="253" t="s">
        <v>1161</v>
      </c>
    </row>
    <row r="15" spans="1:14" s="73" customFormat="1" ht="18" customHeight="1" thickBot="1">
      <c r="A15" s="396"/>
      <c r="B15" s="181"/>
      <c r="C15" s="228" t="s">
        <v>1203</v>
      </c>
      <c r="D15" s="230"/>
      <c r="E15" s="178"/>
      <c r="F15" s="178"/>
      <c r="G15" s="178"/>
      <c r="H15" s="395"/>
      <c r="I15" s="71"/>
      <c r="J15" s="71"/>
      <c r="K15" s="71"/>
      <c r="L15" s="71"/>
      <c r="M15" s="142"/>
      <c r="N15" s="254" t="s">
        <v>1414</v>
      </c>
    </row>
    <row r="16" spans="1:14" s="73" customFormat="1" ht="18" customHeight="1">
      <c r="A16" s="396"/>
      <c r="B16" s="181"/>
      <c r="C16" s="228" t="s">
        <v>1204</v>
      </c>
      <c r="D16" s="231"/>
      <c r="E16" s="178"/>
      <c r="F16" s="178"/>
      <c r="G16" s="178"/>
      <c r="H16" s="395"/>
      <c r="I16" s="71"/>
      <c r="J16" s="71"/>
      <c r="K16" s="71"/>
      <c r="L16" s="71"/>
      <c r="M16" s="142"/>
      <c r="N16" s="191"/>
    </row>
    <row r="17" spans="1:14" s="73" customFormat="1" ht="18" customHeight="1">
      <c r="A17" s="396"/>
      <c r="B17" s="181"/>
      <c r="C17" s="228" t="s">
        <v>3129</v>
      </c>
      <c r="D17" s="231"/>
      <c r="E17" s="178"/>
      <c r="F17" s="178"/>
      <c r="G17" s="178"/>
      <c r="H17" s="395"/>
      <c r="I17" s="71"/>
      <c r="J17" s="71"/>
      <c r="K17" s="71"/>
      <c r="L17" s="71"/>
      <c r="M17" s="142"/>
      <c r="N17" s="191"/>
    </row>
    <row r="18" spans="1:14" s="73" customFormat="1" ht="18" customHeight="1">
      <c r="A18" s="396"/>
      <c r="B18" s="181"/>
      <c r="C18" s="228" t="s">
        <v>3130</v>
      </c>
      <c r="D18" s="231"/>
      <c r="E18" s="178"/>
      <c r="F18" s="178"/>
      <c r="G18" s="178"/>
      <c r="H18" s="395"/>
      <c r="I18" s="71"/>
      <c r="J18" s="71"/>
      <c r="K18" s="71"/>
      <c r="L18" s="71"/>
      <c r="M18" s="142"/>
      <c r="N18" s="191"/>
    </row>
    <row r="19" spans="1:14" s="73" customFormat="1" ht="18" customHeight="1" thickBot="1">
      <c r="A19" s="396"/>
      <c r="B19" s="181"/>
      <c r="C19" s="229" t="s">
        <v>1412</v>
      </c>
      <c r="D19" s="217"/>
      <c r="E19" s="178"/>
      <c r="F19" s="178"/>
      <c r="G19" s="178"/>
      <c r="H19" s="395"/>
      <c r="I19" s="71"/>
      <c r="J19" s="71"/>
      <c r="K19" s="71"/>
      <c r="L19" s="71"/>
      <c r="M19" s="142"/>
      <c r="N19" s="191"/>
    </row>
    <row r="20" spans="1:14" s="73" customFormat="1" ht="18" customHeight="1" thickBot="1">
      <c r="A20" s="396"/>
      <c r="B20" s="181"/>
      <c r="C20" s="182"/>
      <c r="D20" s="182"/>
      <c r="E20" s="182"/>
      <c r="F20" s="182"/>
      <c r="G20" s="182"/>
      <c r="H20" s="395"/>
      <c r="I20" s="71"/>
      <c r="J20" s="71"/>
      <c r="K20" s="71"/>
      <c r="L20" s="71"/>
      <c r="M20" s="142"/>
      <c r="N20" s="191"/>
    </row>
    <row r="21" spans="1:15" s="73" customFormat="1" ht="34.5" customHeight="1">
      <c r="A21" s="396"/>
      <c r="B21" s="181"/>
      <c r="C21" s="232" t="s">
        <v>3073</v>
      </c>
      <c r="D21" s="233"/>
      <c r="E21" s="182"/>
      <c r="F21" s="182"/>
      <c r="G21" s="182"/>
      <c r="H21" s="395"/>
      <c r="I21" s="71"/>
      <c r="J21" s="71"/>
      <c r="K21" s="71"/>
      <c r="L21" s="71"/>
      <c r="M21" s="142"/>
      <c r="N21" s="191"/>
      <c r="O21" s="72">
        <f>IF(LEN(D21)&gt;0,1,0)</f>
        <v>0</v>
      </c>
    </row>
    <row r="22" spans="1:14" s="73" customFormat="1" ht="18" customHeight="1" thickBot="1">
      <c r="A22" s="396"/>
      <c r="B22" s="181"/>
      <c r="C22" s="234" t="s">
        <v>1268</v>
      </c>
      <c r="D22" s="227"/>
      <c r="E22" s="182"/>
      <c r="F22" s="182"/>
      <c r="G22" s="182"/>
      <c r="H22" s="395"/>
      <c r="I22" s="71"/>
      <c r="J22" s="71"/>
      <c r="K22" s="71"/>
      <c r="L22" s="71"/>
      <c r="M22" s="142"/>
      <c r="N22" s="191"/>
    </row>
    <row r="23" spans="1:14" s="73" customFormat="1" ht="18" customHeight="1" thickBot="1">
      <c r="A23" s="396"/>
      <c r="B23" s="178"/>
      <c r="C23" s="178"/>
      <c r="D23" s="178"/>
      <c r="E23" s="178"/>
      <c r="F23" s="178"/>
      <c r="G23" s="178"/>
      <c r="H23" s="395"/>
      <c r="I23" s="71"/>
      <c r="J23" s="71"/>
      <c r="K23" s="71"/>
      <c r="L23" s="71"/>
      <c r="M23" s="142"/>
      <c r="N23" s="250"/>
    </row>
    <row r="24" spans="1:14" s="73" customFormat="1" ht="36" customHeight="1" thickTop="1">
      <c r="A24" s="399"/>
      <c r="B24" s="75"/>
      <c r="C24" s="528" t="s">
        <v>3174</v>
      </c>
      <c r="D24" s="528"/>
      <c r="E24" s="75"/>
      <c r="F24" s="75"/>
      <c r="G24" s="75"/>
      <c r="H24" s="400"/>
      <c r="I24" s="71"/>
      <c r="J24" s="71"/>
      <c r="K24" s="71"/>
      <c r="L24" s="71"/>
      <c r="M24" s="142"/>
      <c r="N24" s="253" t="s">
        <v>1169</v>
      </c>
    </row>
    <row r="25" spans="1:14" s="73" customFormat="1" ht="18" customHeight="1" thickBot="1">
      <c r="A25" s="396"/>
      <c r="B25" s="178"/>
      <c r="C25" s="401"/>
      <c r="D25" s="178"/>
      <c r="E25" s="178"/>
      <c r="F25" s="178"/>
      <c r="G25" s="178"/>
      <c r="H25" s="395"/>
      <c r="I25" s="71"/>
      <c r="J25" s="71"/>
      <c r="K25" s="71"/>
      <c r="L25" s="71"/>
      <c r="M25" s="142"/>
      <c r="N25" s="253" t="s">
        <v>1170</v>
      </c>
    </row>
    <row r="26" spans="1:15" s="73" customFormat="1" ht="33" customHeight="1" thickBot="1">
      <c r="A26" s="396"/>
      <c r="B26" s="178"/>
      <c r="C26" s="218" t="s">
        <v>3131</v>
      </c>
      <c r="D26" s="219"/>
      <c r="E26" s="189"/>
      <c r="F26" s="189"/>
      <c r="G26" s="186"/>
      <c r="H26" s="395"/>
      <c r="I26" s="71"/>
      <c r="J26" s="71"/>
      <c r="K26" s="71"/>
      <c r="L26" s="71"/>
      <c r="M26" s="142"/>
      <c r="N26" s="254" t="s">
        <v>1415</v>
      </c>
      <c r="O26" s="72">
        <f>IF(LEN(D26)&gt;0,1,0)</f>
        <v>0</v>
      </c>
    </row>
    <row r="27" spans="1:14" s="73" customFormat="1" ht="18" customHeight="1" thickBot="1">
      <c r="A27" s="396"/>
      <c r="B27" s="178"/>
      <c r="C27" s="178"/>
      <c r="D27" s="178"/>
      <c r="E27" s="178"/>
      <c r="F27" s="178"/>
      <c r="G27" s="186"/>
      <c r="H27" s="395"/>
      <c r="I27" s="71"/>
      <c r="J27" s="71"/>
      <c r="K27" s="71"/>
      <c r="L27" s="71"/>
      <c r="M27" s="142"/>
      <c r="N27" s="191"/>
    </row>
    <row r="28" spans="1:14" s="73" customFormat="1" ht="18" customHeight="1" thickBot="1">
      <c r="A28" s="396"/>
      <c r="B28" s="178"/>
      <c r="C28" s="197" t="s">
        <v>1158</v>
      </c>
      <c r="D28" s="529"/>
      <c r="E28" s="530"/>
      <c r="F28" s="531"/>
      <c r="G28" s="186"/>
      <c r="H28" s="395"/>
      <c r="I28" s="71"/>
      <c r="J28" s="71"/>
      <c r="K28" s="71"/>
      <c r="L28" s="71"/>
      <c r="M28" s="142"/>
      <c r="N28" s="191"/>
    </row>
    <row r="29" spans="1:14" s="73" customFormat="1" ht="18" customHeight="1" thickBot="1">
      <c r="A29" s="396"/>
      <c r="B29" s="178"/>
      <c r="C29" s="198"/>
      <c r="D29" s="532"/>
      <c r="E29" s="533"/>
      <c r="F29" s="534"/>
      <c r="G29" s="186"/>
      <c r="H29" s="395"/>
      <c r="I29" s="71"/>
      <c r="J29" s="71"/>
      <c r="K29" s="71"/>
      <c r="L29" s="71"/>
      <c r="M29" s="142"/>
      <c r="N29" s="250"/>
    </row>
    <row r="30" spans="1:14" s="73" customFormat="1" ht="18" customHeight="1" thickBot="1">
      <c r="A30" s="396"/>
      <c r="B30" s="178"/>
      <c r="C30" s="178"/>
      <c r="D30" s="178"/>
      <c r="E30" s="178"/>
      <c r="F30" s="178"/>
      <c r="G30" s="178"/>
      <c r="H30" s="395"/>
      <c r="I30" s="71"/>
      <c r="J30" s="71"/>
      <c r="K30" s="71"/>
      <c r="L30" s="71"/>
      <c r="M30" s="142"/>
      <c r="N30" s="255" t="s">
        <v>1413</v>
      </c>
    </row>
    <row r="31" spans="1:14" s="73" customFormat="1" ht="32.25" customHeight="1" thickTop="1">
      <c r="A31" s="399"/>
      <c r="B31" s="75"/>
      <c r="C31" s="463" t="s">
        <v>3175</v>
      </c>
      <c r="D31" s="75"/>
      <c r="E31" s="75"/>
      <c r="F31" s="75"/>
      <c r="G31" s="75"/>
      <c r="H31" s="400"/>
      <c r="I31" s="71"/>
      <c r="J31" s="71"/>
      <c r="K31" s="71"/>
      <c r="L31" s="71"/>
      <c r="M31" s="142"/>
      <c r="N31" s="256" t="s">
        <v>1172</v>
      </c>
    </row>
    <row r="32" spans="1:14" s="73" customFormat="1" ht="18" customHeight="1" thickBot="1">
      <c r="A32" s="396"/>
      <c r="B32" s="178"/>
      <c r="C32" s="181"/>
      <c r="D32" s="178"/>
      <c r="E32" s="178"/>
      <c r="F32" s="178"/>
      <c r="G32" s="178"/>
      <c r="H32" s="395"/>
      <c r="I32" s="71"/>
      <c r="J32" s="71"/>
      <c r="K32" s="71"/>
      <c r="L32" s="71"/>
      <c r="M32" s="142"/>
      <c r="N32" s="256" t="s">
        <v>1417</v>
      </c>
    </row>
    <row r="33" spans="1:15" s="73" customFormat="1" ht="18" customHeight="1" thickBot="1">
      <c r="A33" s="396"/>
      <c r="B33" s="178"/>
      <c r="C33" s="192" t="s">
        <v>3176</v>
      </c>
      <c r="D33" s="193"/>
      <c r="E33" s="178"/>
      <c r="F33" s="178"/>
      <c r="G33" s="178"/>
      <c r="H33" s="395"/>
      <c r="I33" s="71"/>
      <c r="J33" s="71"/>
      <c r="K33" s="71"/>
      <c r="L33" s="71"/>
      <c r="M33" s="142"/>
      <c r="N33" s="256" t="s">
        <v>3132</v>
      </c>
      <c r="O33" s="72">
        <f>IF(LEN(D33)&gt;0,1,0)</f>
        <v>0</v>
      </c>
    </row>
    <row r="34" spans="1:14" s="73" customFormat="1" ht="18" customHeight="1" thickBot="1">
      <c r="A34" s="396"/>
      <c r="B34" s="178"/>
      <c r="C34" s="181"/>
      <c r="D34" s="178"/>
      <c r="E34" s="178"/>
      <c r="F34" s="178"/>
      <c r="G34" s="178"/>
      <c r="H34" s="395"/>
      <c r="I34" s="71"/>
      <c r="J34" s="71"/>
      <c r="K34" s="71"/>
      <c r="L34" s="71"/>
      <c r="M34" s="142"/>
      <c r="N34" s="257" t="s">
        <v>1415</v>
      </c>
    </row>
    <row r="35" spans="1:14" s="73" customFormat="1" ht="18" customHeight="1" thickBot="1">
      <c r="A35" s="396"/>
      <c r="B35" s="178"/>
      <c r="C35" s="181"/>
      <c r="D35" s="178"/>
      <c r="E35" s="178"/>
      <c r="F35" s="178"/>
      <c r="G35" s="178"/>
      <c r="H35" s="395"/>
      <c r="I35" s="71"/>
      <c r="J35" s="71"/>
      <c r="K35" s="71"/>
      <c r="L35" s="71"/>
      <c r="M35" s="142"/>
      <c r="N35" s="191"/>
    </row>
    <row r="36" spans="1:14" s="73" customFormat="1" ht="18" customHeight="1" thickBot="1">
      <c r="A36" s="396"/>
      <c r="B36" s="178"/>
      <c r="C36" s="203" t="s">
        <v>1162</v>
      </c>
      <c r="D36" s="226" t="s">
        <v>1365</v>
      </c>
      <c r="E36" s="189"/>
      <c r="F36" s="189"/>
      <c r="G36" s="186"/>
      <c r="H36" s="395"/>
      <c r="I36" s="71"/>
      <c r="J36" s="71"/>
      <c r="K36" s="71"/>
      <c r="L36" s="71"/>
      <c r="M36" s="142"/>
      <c r="N36" s="191"/>
    </row>
    <row r="37" spans="1:14" s="73" customFormat="1" ht="18" customHeight="1" thickBot="1">
      <c r="A37" s="396"/>
      <c r="B37" s="178"/>
      <c r="C37" s="220" t="s">
        <v>1163</v>
      </c>
      <c r="D37" s="194"/>
      <c r="E37" s="188"/>
      <c r="F37" s="188"/>
      <c r="G37" s="186"/>
      <c r="H37" s="395"/>
      <c r="I37" s="71"/>
      <c r="J37" s="71"/>
      <c r="K37" s="71"/>
      <c r="L37" s="71"/>
      <c r="M37" s="142"/>
      <c r="N37" s="191"/>
    </row>
    <row r="38" spans="1:14" s="73" customFormat="1" ht="18" customHeight="1">
      <c r="A38" s="396"/>
      <c r="B38" s="178"/>
      <c r="C38" s="221" t="s">
        <v>1164</v>
      </c>
      <c r="D38" s="195"/>
      <c r="E38" s="188"/>
      <c r="F38" s="188"/>
      <c r="G38" s="186"/>
      <c r="H38" s="395"/>
      <c r="I38" s="71"/>
      <c r="J38" s="71"/>
      <c r="K38" s="71"/>
      <c r="L38" s="71"/>
      <c r="M38" s="142"/>
      <c r="N38" s="250"/>
    </row>
    <row r="39" spans="1:14" s="73" customFormat="1" ht="18" customHeight="1">
      <c r="A39" s="396"/>
      <c r="B39" s="178"/>
      <c r="C39" s="221" t="s">
        <v>1165</v>
      </c>
      <c r="D39" s="195"/>
      <c r="E39" s="188"/>
      <c r="F39" s="188"/>
      <c r="G39" s="186"/>
      <c r="H39" s="395"/>
      <c r="I39" s="71"/>
      <c r="J39" s="71"/>
      <c r="K39" s="71"/>
      <c r="L39" s="71"/>
      <c r="M39" s="142"/>
      <c r="N39" s="258" t="s">
        <v>1182</v>
      </c>
    </row>
    <row r="40" spans="1:14" s="73" customFormat="1" ht="18" customHeight="1">
      <c r="A40" s="396"/>
      <c r="B40" s="178"/>
      <c r="C40" s="221" t="s">
        <v>3154</v>
      </c>
      <c r="D40" s="195"/>
      <c r="E40" s="188"/>
      <c r="F40" s="188"/>
      <c r="G40" s="186"/>
      <c r="H40" s="395"/>
      <c r="I40" s="71"/>
      <c r="J40" s="71"/>
      <c r="K40" s="71"/>
      <c r="L40" s="71"/>
      <c r="M40" s="142"/>
      <c r="N40" s="258" t="s">
        <v>1183</v>
      </c>
    </row>
    <row r="41" spans="1:14" s="73" customFormat="1" ht="18" customHeight="1">
      <c r="A41" s="396"/>
      <c r="B41" s="178"/>
      <c r="C41" s="221" t="s">
        <v>3179</v>
      </c>
      <c r="D41" s="195"/>
      <c r="E41" s="178"/>
      <c r="F41" s="178"/>
      <c r="G41" s="186"/>
      <c r="H41" s="395"/>
      <c r="I41" s="71"/>
      <c r="J41" s="71"/>
      <c r="K41" s="71"/>
      <c r="L41" s="71"/>
      <c r="M41" s="142"/>
      <c r="N41" s="258" t="s">
        <v>1184</v>
      </c>
    </row>
    <row r="42" spans="1:14" s="73" customFormat="1" ht="18" customHeight="1" thickBot="1">
      <c r="A42" s="396"/>
      <c r="B42" s="178"/>
      <c r="C42" s="221" t="s">
        <v>1166</v>
      </c>
      <c r="D42" s="195"/>
      <c r="E42" s="178"/>
      <c r="F42" s="178"/>
      <c r="G42" s="186"/>
      <c r="H42" s="395"/>
      <c r="I42" s="71"/>
      <c r="J42" s="71"/>
      <c r="K42" s="71"/>
      <c r="L42" s="71"/>
      <c r="M42" s="142"/>
      <c r="N42" s="259" t="s">
        <v>1185</v>
      </c>
    </row>
    <row r="43" spans="1:14" s="73" customFormat="1" ht="18" customHeight="1" thickBot="1">
      <c r="A43" s="396"/>
      <c r="B43" s="178"/>
      <c r="C43" s="222" t="s">
        <v>1167</v>
      </c>
      <c r="D43" s="196"/>
      <c r="E43" s="178"/>
      <c r="F43" s="178"/>
      <c r="G43" s="186"/>
      <c r="H43" s="395"/>
      <c r="I43" s="71"/>
      <c r="J43" s="71"/>
      <c r="K43" s="71"/>
      <c r="L43" s="71"/>
      <c r="M43" s="142"/>
      <c r="N43" s="191"/>
    </row>
    <row r="44" spans="1:14" s="73" customFormat="1" ht="18" customHeight="1" thickBot="1">
      <c r="A44" s="396"/>
      <c r="B44" s="178"/>
      <c r="C44" s="184"/>
      <c r="D44" s="183"/>
      <c r="E44" s="178"/>
      <c r="F44" s="178"/>
      <c r="G44" s="186"/>
      <c r="H44" s="395"/>
      <c r="I44" s="71"/>
      <c r="J44" s="71"/>
      <c r="K44" s="71"/>
      <c r="L44" s="71"/>
      <c r="M44" s="142"/>
      <c r="N44" s="191"/>
    </row>
    <row r="45" spans="1:14" s="73" customFormat="1" ht="18" customHeight="1" thickBot="1">
      <c r="A45" s="396"/>
      <c r="B45" s="178"/>
      <c r="C45" s="203" t="s">
        <v>1269</v>
      </c>
      <c r="D45" s="226" t="s">
        <v>1365</v>
      </c>
      <c r="E45" s="189"/>
      <c r="F45" s="189"/>
      <c r="G45" s="186"/>
      <c r="H45" s="395"/>
      <c r="I45" s="71"/>
      <c r="J45" s="71"/>
      <c r="K45" s="71"/>
      <c r="L45" s="71"/>
      <c r="M45" s="142"/>
      <c r="N45" s="191"/>
    </row>
    <row r="46" spans="1:14" s="73" customFormat="1" ht="18" customHeight="1">
      <c r="A46" s="396"/>
      <c r="B46" s="178"/>
      <c r="C46" s="223" t="s">
        <v>3133</v>
      </c>
      <c r="D46" s="194"/>
      <c r="E46" s="178"/>
      <c r="F46" s="178"/>
      <c r="G46" s="186"/>
      <c r="H46" s="395"/>
      <c r="I46" s="71"/>
      <c r="J46" s="71"/>
      <c r="K46" s="71"/>
      <c r="L46" s="71"/>
      <c r="M46" s="142"/>
      <c r="N46" s="191"/>
    </row>
    <row r="47" spans="1:14" s="73" customFormat="1" ht="18" customHeight="1">
      <c r="A47" s="396"/>
      <c r="B47" s="178"/>
      <c r="C47" s="211" t="s">
        <v>3134</v>
      </c>
      <c r="D47" s="195"/>
      <c r="E47" s="178"/>
      <c r="F47" s="178"/>
      <c r="G47" s="186"/>
      <c r="H47" s="395"/>
      <c r="I47" s="71"/>
      <c r="J47" s="71"/>
      <c r="K47" s="71"/>
      <c r="L47" s="71"/>
      <c r="M47" s="142"/>
      <c r="N47" s="191"/>
    </row>
    <row r="48" spans="1:14" s="73" customFormat="1" ht="18" customHeight="1">
      <c r="A48" s="396"/>
      <c r="B48" s="178"/>
      <c r="C48" s="211" t="s">
        <v>1168</v>
      </c>
      <c r="D48" s="195"/>
      <c r="E48" s="178"/>
      <c r="F48" s="178"/>
      <c r="G48" s="179"/>
      <c r="H48" s="395"/>
      <c r="I48" s="71"/>
      <c r="J48" s="71"/>
      <c r="K48" s="71"/>
      <c r="L48" s="71"/>
      <c r="M48" s="142"/>
      <c r="N48" s="191"/>
    </row>
    <row r="49" spans="1:14" s="73" customFormat="1" ht="18" customHeight="1">
      <c r="A49" s="402"/>
      <c r="B49" s="403"/>
      <c r="C49" s="211" t="s">
        <v>1270</v>
      </c>
      <c r="D49" s="195"/>
      <c r="E49" s="186"/>
      <c r="F49" s="186"/>
      <c r="G49" s="186"/>
      <c r="H49" s="395"/>
      <c r="I49" s="71"/>
      <c r="J49" s="71"/>
      <c r="K49" s="71"/>
      <c r="L49" s="71"/>
      <c r="M49" s="142"/>
      <c r="N49" s="191"/>
    </row>
    <row r="50" spans="1:14" s="73" customFormat="1" ht="18" customHeight="1" thickBot="1">
      <c r="A50" s="402"/>
      <c r="B50" s="403"/>
      <c r="C50" s="224" t="s">
        <v>1167</v>
      </c>
      <c r="D50" s="196"/>
      <c r="E50" s="186"/>
      <c r="F50" s="186"/>
      <c r="G50" s="186"/>
      <c r="H50" s="395"/>
      <c r="I50" s="71"/>
      <c r="J50" s="71"/>
      <c r="L50" s="71"/>
      <c r="M50" s="142"/>
      <c r="N50" s="191"/>
    </row>
    <row r="51" spans="1:14" s="73" customFormat="1" ht="18" customHeight="1" thickBot="1">
      <c r="A51" s="402"/>
      <c r="B51" s="178"/>
      <c r="C51" s="178"/>
      <c r="D51" s="404"/>
      <c r="E51" s="178"/>
      <c r="F51" s="178"/>
      <c r="G51" s="186"/>
      <c r="H51" s="395"/>
      <c r="I51" s="71"/>
      <c r="J51" s="71"/>
      <c r="L51" s="71"/>
      <c r="M51" s="142"/>
      <c r="N51" s="191"/>
    </row>
    <row r="52" spans="1:14" s="73" customFormat="1" ht="18" customHeight="1">
      <c r="A52" s="396"/>
      <c r="B52" s="178"/>
      <c r="C52" s="197" t="s">
        <v>3177</v>
      </c>
      <c r="D52" s="535"/>
      <c r="E52" s="536"/>
      <c r="F52" s="537"/>
      <c r="G52" s="179"/>
      <c r="H52" s="395"/>
      <c r="I52" s="71"/>
      <c r="J52" s="71"/>
      <c r="L52" s="71"/>
      <c r="M52" s="142"/>
      <c r="N52" s="191"/>
    </row>
    <row r="53" spans="1:14" s="73" customFormat="1" ht="18" customHeight="1" thickBot="1">
      <c r="A53" s="396"/>
      <c r="B53" s="178"/>
      <c r="C53" s="198"/>
      <c r="D53" s="533"/>
      <c r="E53" s="533"/>
      <c r="F53" s="534"/>
      <c r="G53" s="403"/>
      <c r="H53" s="395"/>
      <c r="I53" s="71"/>
      <c r="J53" s="71"/>
      <c r="K53" s="71"/>
      <c r="L53" s="71"/>
      <c r="M53" s="142"/>
      <c r="N53" s="191"/>
    </row>
    <row r="54" spans="1:14" s="73" customFormat="1" ht="18" customHeight="1" thickBot="1">
      <c r="A54" s="396"/>
      <c r="B54" s="401"/>
      <c r="C54" s="185"/>
      <c r="D54" s="185"/>
      <c r="E54" s="185"/>
      <c r="F54" s="185"/>
      <c r="G54" s="403"/>
      <c r="H54" s="395"/>
      <c r="I54" s="71"/>
      <c r="J54" s="71"/>
      <c r="K54" s="71"/>
      <c r="L54" s="71"/>
      <c r="M54" s="142"/>
      <c r="N54" s="191"/>
    </row>
    <row r="55" spans="1:14" s="73" customFormat="1" ht="31.5" customHeight="1" thickTop="1">
      <c r="A55" s="405"/>
      <c r="B55" s="245"/>
      <c r="C55" s="463" t="s">
        <v>1171</v>
      </c>
      <c r="D55" s="75"/>
      <c r="E55" s="75"/>
      <c r="F55" s="75"/>
      <c r="G55" s="75"/>
      <c r="H55" s="395"/>
      <c r="I55" s="71"/>
      <c r="J55" s="71"/>
      <c r="K55" s="71"/>
      <c r="L55" s="71"/>
      <c r="M55" s="142"/>
      <c r="N55" s="191"/>
    </row>
    <row r="56" spans="1:14" s="73" customFormat="1" ht="18" customHeight="1" thickBot="1">
      <c r="A56" s="396"/>
      <c r="B56" s="178"/>
      <c r="C56" s="178"/>
      <c r="D56" s="404"/>
      <c r="E56" s="181"/>
      <c r="F56" s="181"/>
      <c r="G56" s="181"/>
      <c r="H56" s="395"/>
      <c r="I56" s="71"/>
      <c r="J56" s="71"/>
      <c r="K56" s="71"/>
      <c r="L56" s="71"/>
      <c r="M56" s="142"/>
      <c r="N56" s="191"/>
    </row>
    <row r="57" spans="1:15" s="73" customFormat="1" ht="18" customHeight="1">
      <c r="A57" s="396"/>
      <c r="B57" s="178"/>
      <c r="C57" s="197" t="s">
        <v>1416</v>
      </c>
      <c r="D57" s="544"/>
      <c r="E57" s="545"/>
      <c r="F57" s="546"/>
      <c r="G57" s="181"/>
      <c r="H57" s="395"/>
      <c r="I57" s="71"/>
      <c r="J57" s="71"/>
      <c r="K57" s="71"/>
      <c r="L57" s="71"/>
      <c r="M57" s="142"/>
      <c r="N57" s="191"/>
      <c r="O57" s="72">
        <f>IF(LEN(D57)&gt;0,1,0)</f>
        <v>0</v>
      </c>
    </row>
    <row r="58" spans="1:14" s="73" customFormat="1" ht="18" customHeight="1" thickBot="1">
      <c r="A58" s="396"/>
      <c r="B58" s="178"/>
      <c r="C58" s="198"/>
      <c r="D58" s="533"/>
      <c r="E58" s="533"/>
      <c r="F58" s="534"/>
      <c r="G58" s="181"/>
      <c r="H58" s="395"/>
      <c r="I58" s="71"/>
      <c r="J58" s="71"/>
      <c r="K58" s="71"/>
      <c r="L58" s="71"/>
      <c r="M58" s="142"/>
      <c r="N58" s="191"/>
    </row>
    <row r="59" spans="1:14" s="73" customFormat="1" ht="18" customHeight="1" collapsed="1" thickBot="1">
      <c r="A59" s="396"/>
      <c r="B59" s="178"/>
      <c r="C59" s="181"/>
      <c r="D59" s="181"/>
      <c r="E59" s="181"/>
      <c r="F59" s="181"/>
      <c r="G59" s="181"/>
      <c r="H59" s="395"/>
      <c r="I59" s="71"/>
      <c r="J59" s="71"/>
      <c r="K59" s="71"/>
      <c r="L59" s="71"/>
      <c r="M59" s="142"/>
      <c r="N59" s="191"/>
    </row>
    <row r="60" spans="1:15" s="73" customFormat="1" ht="18" customHeight="1">
      <c r="A60" s="396"/>
      <c r="B60" s="178"/>
      <c r="C60" s="203" t="s">
        <v>1419</v>
      </c>
      <c r="D60" s="225" t="s">
        <v>1365</v>
      </c>
      <c r="E60" s="189"/>
      <c r="F60" s="189"/>
      <c r="G60" s="181"/>
      <c r="H60" s="395"/>
      <c r="I60" s="71"/>
      <c r="J60" s="71"/>
      <c r="K60" s="71"/>
      <c r="L60" s="71"/>
      <c r="M60" s="142"/>
      <c r="N60" s="191"/>
      <c r="O60" s="72"/>
    </row>
    <row r="61" spans="1:15" s="73" customFormat="1" ht="18" customHeight="1">
      <c r="A61" s="396"/>
      <c r="B61" s="178"/>
      <c r="C61" s="248" t="s">
        <v>1173</v>
      </c>
      <c r="D61" s="204"/>
      <c r="E61" s="181"/>
      <c r="F61" s="181"/>
      <c r="G61" s="181"/>
      <c r="H61" s="395"/>
      <c r="I61" s="71"/>
      <c r="J61" s="71"/>
      <c r="K61" s="71"/>
      <c r="L61" s="71"/>
      <c r="M61" s="142"/>
      <c r="N61" s="191"/>
      <c r="O61" s="72">
        <f>IF(LEN(D61)&gt;0,1,0)</f>
        <v>0</v>
      </c>
    </row>
    <row r="62" spans="1:15" s="73" customFormat="1" ht="18" customHeight="1">
      <c r="A62" s="396"/>
      <c r="B62" s="178"/>
      <c r="C62" s="248" t="s">
        <v>1174</v>
      </c>
      <c r="D62" s="204"/>
      <c r="E62" s="181"/>
      <c r="F62" s="181"/>
      <c r="G62" s="181"/>
      <c r="H62" s="395"/>
      <c r="I62" s="71"/>
      <c r="J62" s="71"/>
      <c r="K62" s="71"/>
      <c r="L62" s="71"/>
      <c r="M62" s="142"/>
      <c r="N62" s="191"/>
      <c r="O62" s="72">
        <f>IF(LEN(D62)&gt;0,1,0)</f>
        <v>0</v>
      </c>
    </row>
    <row r="63" spans="1:15" s="73" customFormat="1" ht="18" customHeight="1">
      <c r="A63" s="396"/>
      <c r="B63" s="178"/>
      <c r="C63" s="248" t="s">
        <v>1175</v>
      </c>
      <c r="D63" s="204"/>
      <c r="E63" s="181"/>
      <c r="F63" s="181"/>
      <c r="G63" s="181"/>
      <c r="H63" s="395"/>
      <c r="I63" s="71"/>
      <c r="J63" s="71"/>
      <c r="K63" s="71"/>
      <c r="L63" s="71"/>
      <c r="M63" s="142"/>
      <c r="N63" s="191"/>
      <c r="O63" s="72">
        <f>IF(LEN(D63)&gt;0,1,0)</f>
        <v>0</v>
      </c>
    </row>
    <row r="64" spans="1:16" s="73" customFormat="1" ht="18" customHeight="1">
      <c r="A64" s="396"/>
      <c r="B64" s="178"/>
      <c r="C64" s="248" t="s">
        <v>1176</v>
      </c>
      <c r="D64" s="204"/>
      <c r="E64" s="181"/>
      <c r="F64" s="181"/>
      <c r="G64" s="181"/>
      <c r="H64" s="395"/>
      <c r="I64" s="71"/>
      <c r="J64" s="71"/>
      <c r="K64" s="71"/>
      <c r="L64" s="71"/>
      <c r="M64" s="142"/>
      <c r="N64" s="191"/>
      <c r="O64" s="72">
        <f>IF(LEN(D64)&gt;0,1,0)</f>
        <v>0</v>
      </c>
      <c r="P64" s="40"/>
    </row>
    <row r="65" spans="1:16" s="73" customFormat="1" ht="18" customHeight="1" thickBot="1">
      <c r="A65" s="396"/>
      <c r="B65" s="178"/>
      <c r="C65" s="249" t="s">
        <v>1167</v>
      </c>
      <c r="D65" s="205"/>
      <c r="E65" s="199"/>
      <c r="F65" s="199"/>
      <c r="G65" s="181"/>
      <c r="H65" s="395"/>
      <c r="I65" s="71"/>
      <c r="J65" s="71"/>
      <c r="K65" s="71"/>
      <c r="L65" s="71"/>
      <c r="M65" s="142"/>
      <c r="N65" s="191"/>
      <c r="P65" s="40"/>
    </row>
    <row r="66" spans="1:16" s="73" customFormat="1" ht="18" customHeight="1" thickBot="1">
      <c r="A66" s="396"/>
      <c r="B66" s="178"/>
      <c r="C66" s="184"/>
      <c r="D66" s="181"/>
      <c r="E66" s="181"/>
      <c r="F66" s="181"/>
      <c r="G66" s="181"/>
      <c r="H66" s="395"/>
      <c r="I66" s="71"/>
      <c r="J66" s="71"/>
      <c r="K66" s="71"/>
      <c r="L66" s="71"/>
      <c r="M66" s="142"/>
      <c r="N66" s="191"/>
      <c r="P66" s="40"/>
    </row>
    <row r="67" spans="1:204" s="70" customFormat="1" ht="18" customHeight="1">
      <c r="A67" s="396"/>
      <c r="B67" s="177"/>
      <c r="C67" s="200" t="s">
        <v>3074</v>
      </c>
      <c r="D67" s="201"/>
      <c r="E67" s="201"/>
      <c r="F67" s="202"/>
      <c r="G67" s="181"/>
      <c r="H67" s="395"/>
      <c r="I67" s="71"/>
      <c r="J67" s="71"/>
      <c r="K67" s="71"/>
      <c r="L67" s="71"/>
      <c r="M67" s="142"/>
      <c r="N67" s="191"/>
      <c r="O67" s="73"/>
      <c r="P67" s="40"/>
      <c r="Q67" s="73"/>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row>
    <row r="68" spans="1:204" s="70" customFormat="1" ht="18" customHeight="1">
      <c r="A68" s="396"/>
      <c r="B68" s="177"/>
      <c r="C68" s="246" t="s">
        <v>1177</v>
      </c>
      <c r="D68" s="547"/>
      <c r="E68" s="547"/>
      <c r="F68" s="548"/>
      <c r="G68" s="181"/>
      <c r="H68" s="395"/>
      <c r="I68" s="61"/>
      <c r="J68" s="71"/>
      <c r="K68" s="71"/>
      <c r="L68" s="71"/>
      <c r="M68" s="142"/>
      <c r="N68" s="191"/>
      <c r="O68" s="72">
        <f>IF(LEN(D68)&gt;0,1,0)</f>
        <v>0</v>
      </c>
      <c r="P68" s="40"/>
      <c r="Q68" s="73"/>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row>
    <row r="69" spans="1:204" s="70" customFormat="1" ht="18" customHeight="1">
      <c r="A69" s="396"/>
      <c r="B69" s="177"/>
      <c r="C69" s="246" t="s">
        <v>1178</v>
      </c>
      <c r="D69" s="547"/>
      <c r="E69" s="547"/>
      <c r="F69" s="548"/>
      <c r="G69" s="181"/>
      <c r="H69" s="395"/>
      <c r="I69" s="71"/>
      <c r="J69" s="71"/>
      <c r="K69" s="71"/>
      <c r="L69" s="71"/>
      <c r="M69" s="142"/>
      <c r="N69" s="191"/>
      <c r="O69" s="72">
        <f>IF(LEN(D69)&gt;0,1,0)</f>
        <v>0</v>
      </c>
      <c r="P69" s="40"/>
      <c r="Q69" s="73"/>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row>
    <row r="70" spans="1:204" s="70" customFormat="1" ht="18" customHeight="1">
      <c r="A70" s="396"/>
      <c r="B70" s="394"/>
      <c r="C70" s="246" t="s">
        <v>1179</v>
      </c>
      <c r="D70" s="547"/>
      <c r="E70" s="547"/>
      <c r="F70" s="548"/>
      <c r="G70" s="181"/>
      <c r="H70" s="395"/>
      <c r="I70" s="71"/>
      <c r="J70" s="71"/>
      <c r="K70" s="71"/>
      <c r="L70" s="71"/>
      <c r="M70" s="142"/>
      <c r="N70" s="191"/>
      <c r="O70" s="72">
        <f>IF(LEN(D70)&gt;0,1,0)</f>
        <v>0</v>
      </c>
      <c r="P70" s="40"/>
      <c r="Q70" s="73"/>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row>
    <row r="71" spans="1:204" s="70" customFormat="1" ht="18" customHeight="1">
      <c r="A71" s="406"/>
      <c r="B71" s="178"/>
      <c r="C71" s="246" t="s">
        <v>3075</v>
      </c>
      <c r="D71" s="547"/>
      <c r="E71" s="547"/>
      <c r="F71" s="548"/>
      <c r="G71" s="178"/>
      <c r="H71" s="395"/>
      <c r="I71" s="71"/>
      <c r="J71" s="71"/>
      <c r="K71" s="71"/>
      <c r="L71" s="71"/>
      <c r="M71" s="142"/>
      <c r="N71" s="191"/>
      <c r="O71" s="72">
        <f>IF(LEN(D71)&gt;0,1,0)</f>
        <v>0</v>
      </c>
      <c r="P71" s="40"/>
      <c r="Q71" s="73"/>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row>
    <row r="72" spans="1:204" s="70" customFormat="1" ht="18" customHeight="1" thickBot="1">
      <c r="A72" s="396"/>
      <c r="B72" s="178"/>
      <c r="C72" s="247" t="s">
        <v>1180</v>
      </c>
      <c r="D72" s="539"/>
      <c r="E72" s="539"/>
      <c r="F72" s="540"/>
      <c r="G72" s="179"/>
      <c r="H72" s="395"/>
      <c r="I72" s="71"/>
      <c r="J72" s="71"/>
      <c r="K72" s="71"/>
      <c r="L72" s="71"/>
      <c r="M72" s="142"/>
      <c r="N72" s="191"/>
      <c r="O72" s="72">
        <f>IF(LEN(D72)&gt;0,1,0)</f>
        <v>0</v>
      </c>
      <c r="P72" s="40"/>
      <c r="Q72" s="73"/>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row>
    <row r="73" spans="1:204" s="70" customFormat="1" ht="18" customHeight="1" thickBot="1">
      <c r="A73" s="396"/>
      <c r="B73" s="178"/>
      <c r="C73" s="185"/>
      <c r="D73" s="185"/>
      <c r="E73" s="185"/>
      <c r="F73" s="185"/>
      <c r="G73" s="178"/>
      <c r="H73" s="395"/>
      <c r="I73" s="71"/>
      <c r="J73" s="71"/>
      <c r="K73" s="71"/>
      <c r="L73" s="71"/>
      <c r="M73" s="142"/>
      <c r="N73" s="191"/>
      <c r="O73" s="40"/>
      <c r="P73" s="40"/>
      <c r="Q73" s="73"/>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row>
    <row r="74" spans="1:204" s="70" customFormat="1" ht="32.25" customHeight="1" thickTop="1">
      <c r="A74" s="407"/>
      <c r="B74" s="74"/>
      <c r="C74" s="464" t="s">
        <v>1181</v>
      </c>
      <c r="D74" s="74"/>
      <c r="E74" s="75"/>
      <c r="F74" s="75"/>
      <c r="G74" s="75"/>
      <c r="H74" s="395"/>
      <c r="I74" s="71"/>
      <c r="J74" s="71"/>
      <c r="K74" s="71"/>
      <c r="L74" s="71"/>
      <c r="M74" s="142"/>
      <c r="N74" s="191"/>
      <c r="O74" s="40"/>
      <c r="P74" s="40"/>
      <c r="Q74" s="73"/>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row>
    <row r="75" spans="1:204" s="70" customFormat="1" ht="18" customHeight="1" thickBot="1">
      <c r="A75" s="396"/>
      <c r="B75" s="178"/>
      <c r="C75" s="398"/>
      <c r="D75" s="404"/>
      <c r="E75" s="181"/>
      <c r="F75" s="181"/>
      <c r="G75" s="178"/>
      <c r="H75" s="395"/>
      <c r="I75" s="71"/>
      <c r="J75" s="71"/>
      <c r="K75" s="71"/>
      <c r="L75" s="71"/>
      <c r="M75" s="142"/>
      <c r="N75" s="191"/>
      <c r="O75" s="73"/>
      <c r="P75" s="40"/>
      <c r="Q75" s="73"/>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row>
    <row r="76" spans="1:204" s="70" customFormat="1" ht="18" customHeight="1" thickBot="1">
      <c r="A76" s="396"/>
      <c r="B76" s="178"/>
      <c r="C76" s="216" t="s">
        <v>3135</v>
      </c>
      <c r="D76" s="541"/>
      <c r="E76" s="542"/>
      <c r="F76" s="543"/>
      <c r="G76" s="178"/>
      <c r="H76" s="395"/>
      <c r="I76" s="71"/>
      <c r="J76" s="71"/>
      <c r="K76" s="71"/>
      <c r="L76" s="71"/>
      <c r="M76" s="142"/>
      <c r="N76" s="191"/>
      <c r="O76" s="72">
        <f>IF(LEN(D76)&gt;0,1,0)</f>
        <v>0</v>
      </c>
      <c r="P76" s="40"/>
      <c r="Q76" s="73"/>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row>
    <row r="77" spans="1:204" s="70" customFormat="1" ht="18" customHeight="1" thickBot="1">
      <c r="A77" s="396"/>
      <c r="B77" s="178"/>
      <c r="C77" s="180"/>
      <c r="D77" s="181"/>
      <c r="E77" s="178"/>
      <c r="F77" s="178"/>
      <c r="G77" s="178"/>
      <c r="H77" s="395"/>
      <c r="I77" s="71"/>
      <c r="J77" s="71"/>
      <c r="K77" s="71"/>
      <c r="L77" s="71"/>
      <c r="M77" s="142"/>
      <c r="N77" s="191"/>
      <c r="O77" s="73"/>
      <c r="P77" s="40"/>
      <c r="Q77" s="73"/>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row>
    <row r="78" spans="1:204" s="70" customFormat="1" ht="18" customHeight="1" thickBot="1">
      <c r="A78" s="396"/>
      <c r="B78" s="178"/>
      <c r="C78" s="200" t="s">
        <v>1418</v>
      </c>
      <c r="D78" s="206" t="s">
        <v>1365</v>
      </c>
      <c r="E78" s="178"/>
      <c r="F78" s="178"/>
      <c r="G78" s="178"/>
      <c r="H78" s="395"/>
      <c r="I78" s="71"/>
      <c r="J78" s="71"/>
      <c r="K78" s="71"/>
      <c r="L78" s="71"/>
      <c r="M78" s="142"/>
      <c r="N78" s="191"/>
      <c r="O78" s="73"/>
      <c r="P78" s="40"/>
      <c r="Q78" s="73"/>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row>
    <row r="79" spans="1:204" s="70" customFormat="1" ht="18" customHeight="1">
      <c r="A79" s="396"/>
      <c r="B79" s="178"/>
      <c r="C79" s="209" t="s">
        <v>1186</v>
      </c>
      <c r="D79" s="213"/>
      <c r="E79" s="178"/>
      <c r="F79" s="178"/>
      <c r="G79" s="178"/>
      <c r="H79" s="395"/>
      <c r="I79" s="71"/>
      <c r="J79" s="71"/>
      <c r="K79" s="71"/>
      <c r="L79" s="71"/>
      <c r="M79" s="142"/>
      <c r="N79" s="191"/>
      <c r="O79" s="72">
        <f aca="true" t="shared" si="0" ref="O79:O87">IF(LEN(D79)&gt;0,1,0)</f>
        <v>0</v>
      </c>
      <c r="P79" s="40"/>
      <c r="Q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row>
    <row r="80" spans="1:204" s="70" customFormat="1" ht="18" customHeight="1">
      <c r="A80" s="396"/>
      <c r="B80" s="178"/>
      <c r="C80" s="209" t="s">
        <v>1187</v>
      </c>
      <c r="D80" s="214"/>
      <c r="E80" s="178"/>
      <c r="F80" s="178"/>
      <c r="G80" s="178"/>
      <c r="H80" s="395"/>
      <c r="I80" s="71"/>
      <c r="J80" s="71"/>
      <c r="K80" s="71"/>
      <c r="L80" s="71"/>
      <c r="M80" s="142"/>
      <c r="N80" s="191"/>
      <c r="O80" s="72">
        <f t="shared" si="0"/>
        <v>0</v>
      </c>
      <c r="P80" s="40"/>
      <c r="Q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row>
    <row r="81" spans="1:204" s="70" customFormat="1" ht="18" customHeight="1">
      <c r="A81" s="396"/>
      <c r="B81" s="178"/>
      <c r="C81" s="210" t="s">
        <v>3180</v>
      </c>
      <c r="D81" s="214"/>
      <c r="E81" s="178"/>
      <c r="F81" s="178"/>
      <c r="G81" s="178"/>
      <c r="H81" s="395"/>
      <c r="I81" s="71"/>
      <c r="J81" s="71"/>
      <c r="K81" s="71"/>
      <c r="L81" s="71"/>
      <c r="M81" s="142"/>
      <c r="N81" s="191"/>
      <c r="O81" s="72">
        <f t="shared" si="0"/>
        <v>0</v>
      </c>
      <c r="P81" s="40"/>
      <c r="Q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row>
    <row r="82" spans="1:204" s="70" customFormat="1" ht="18" customHeight="1">
      <c r="A82" s="396"/>
      <c r="B82" s="178"/>
      <c r="C82" s="209" t="s">
        <v>1188</v>
      </c>
      <c r="D82" s="214"/>
      <c r="E82" s="178"/>
      <c r="F82" s="178"/>
      <c r="G82" s="178"/>
      <c r="H82" s="395"/>
      <c r="I82" s="71"/>
      <c r="J82" s="71"/>
      <c r="K82" s="71"/>
      <c r="L82" s="71"/>
      <c r="M82" s="142"/>
      <c r="N82" s="191"/>
      <c r="O82" s="72">
        <f t="shared" si="0"/>
        <v>0</v>
      </c>
      <c r="P82" s="40"/>
      <c r="Q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row>
    <row r="83" spans="1:204" s="70" customFormat="1" ht="18" customHeight="1">
      <c r="A83" s="396"/>
      <c r="B83" s="178"/>
      <c r="C83" s="209" t="s">
        <v>1189</v>
      </c>
      <c r="D83" s="214"/>
      <c r="E83" s="178"/>
      <c r="F83" s="178"/>
      <c r="G83" s="178"/>
      <c r="H83" s="395"/>
      <c r="I83" s="71"/>
      <c r="J83" s="71"/>
      <c r="K83" s="71"/>
      <c r="L83" s="71"/>
      <c r="M83" s="142"/>
      <c r="N83" s="191"/>
      <c r="O83" s="72">
        <f t="shared" si="0"/>
        <v>0</v>
      </c>
      <c r="P83" s="40"/>
      <c r="Q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row>
    <row r="84" spans="1:204" s="70" customFormat="1" ht="18" customHeight="1">
      <c r="A84" s="396"/>
      <c r="B84" s="178"/>
      <c r="C84" s="209" t="s">
        <v>1190</v>
      </c>
      <c r="D84" s="214"/>
      <c r="E84" s="178"/>
      <c r="F84" s="178"/>
      <c r="G84" s="178"/>
      <c r="H84" s="395"/>
      <c r="I84" s="71"/>
      <c r="J84" s="71"/>
      <c r="K84" s="71"/>
      <c r="L84" s="71"/>
      <c r="M84" s="142"/>
      <c r="N84" s="191"/>
      <c r="O84" s="72">
        <f t="shared" si="0"/>
        <v>0</v>
      </c>
      <c r="P84" s="40"/>
      <c r="Q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row>
    <row r="85" spans="1:204" s="29" customFormat="1" ht="18" customHeight="1">
      <c r="A85" s="396"/>
      <c r="B85" s="178"/>
      <c r="C85" s="211" t="s">
        <v>1191</v>
      </c>
      <c r="D85" s="214"/>
      <c r="E85" s="178"/>
      <c r="F85" s="178"/>
      <c r="G85" s="178"/>
      <c r="H85" s="395"/>
      <c r="I85" s="71"/>
      <c r="J85" s="71"/>
      <c r="K85" s="71"/>
      <c r="L85" s="71"/>
      <c r="M85" s="142"/>
      <c r="N85" s="191"/>
      <c r="O85" s="72">
        <f t="shared" si="0"/>
        <v>0</v>
      </c>
      <c r="P85" s="40"/>
      <c r="Q85" s="40"/>
      <c r="R85" s="7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row>
    <row r="86" spans="1:204" s="29" customFormat="1" ht="18" customHeight="1">
      <c r="A86" s="396"/>
      <c r="B86" s="178"/>
      <c r="C86" s="211" t="s">
        <v>1192</v>
      </c>
      <c r="D86" s="214"/>
      <c r="E86" s="178"/>
      <c r="F86" s="178"/>
      <c r="G86" s="178"/>
      <c r="H86" s="395"/>
      <c r="I86" s="71"/>
      <c r="J86" s="71"/>
      <c r="K86" s="71"/>
      <c r="L86" s="71"/>
      <c r="M86" s="142"/>
      <c r="N86" s="191"/>
      <c r="O86" s="72">
        <f t="shared" si="0"/>
        <v>0</v>
      </c>
      <c r="P86" s="40"/>
      <c r="Q86" s="40"/>
      <c r="R86" s="7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row>
    <row r="87" spans="1:204" s="29" customFormat="1" ht="18" customHeight="1" thickBot="1">
      <c r="A87" s="396"/>
      <c r="B87" s="178"/>
      <c r="C87" s="212" t="s">
        <v>1157</v>
      </c>
      <c r="D87" s="215"/>
      <c r="E87" s="178"/>
      <c r="F87" s="178"/>
      <c r="G87" s="178"/>
      <c r="H87" s="395"/>
      <c r="I87" s="71"/>
      <c r="J87" s="71"/>
      <c r="K87" s="71"/>
      <c r="L87" s="71"/>
      <c r="M87" s="142"/>
      <c r="N87" s="191"/>
      <c r="O87" s="72">
        <f t="shared" si="0"/>
        <v>0</v>
      </c>
      <c r="P87" s="40"/>
      <c r="Q87" s="40"/>
      <c r="R87" s="7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row>
    <row r="88" spans="1:204" s="29" customFormat="1" ht="18" customHeight="1" thickBot="1">
      <c r="A88" s="396"/>
      <c r="B88" s="178"/>
      <c r="C88" s="180"/>
      <c r="D88" s="182"/>
      <c r="E88" s="178"/>
      <c r="F88" s="178"/>
      <c r="G88" s="178"/>
      <c r="H88" s="395"/>
      <c r="I88" s="71"/>
      <c r="J88" s="71"/>
      <c r="K88" s="71"/>
      <c r="L88" s="71"/>
      <c r="M88" s="142"/>
      <c r="N88" s="191"/>
      <c r="O88" s="40"/>
      <c r="P88" s="40"/>
      <c r="Q88" s="40"/>
      <c r="R88" s="7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row>
    <row r="89" spans="1:204" s="29" customFormat="1" ht="18" customHeight="1" collapsed="1">
      <c r="A89" s="396"/>
      <c r="B89" s="178"/>
      <c r="C89" s="200" t="s">
        <v>3136</v>
      </c>
      <c r="D89" s="206"/>
      <c r="E89" s="178"/>
      <c r="F89" s="178"/>
      <c r="G89" s="178"/>
      <c r="H89" s="395"/>
      <c r="I89" s="71"/>
      <c r="J89" s="71"/>
      <c r="K89" s="71"/>
      <c r="L89" s="71"/>
      <c r="M89" s="142"/>
      <c r="N89" s="191"/>
      <c r="O89" s="40"/>
      <c r="P89" s="40"/>
      <c r="Q89" s="40"/>
      <c r="R89" s="7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row>
    <row r="90" spans="1:204" s="29" customFormat="1" ht="18" customHeight="1">
      <c r="A90" s="396"/>
      <c r="B90" s="178"/>
      <c r="C90" s="207" t="s">
        <v>1193</v>
      </c>
      <c r="D90" s="214"/>
      <c r="E90" s="178"/>
      <c r="F90" s="178"/>
      <c r="G90" s="178"/>
      <c r="H90" s="395"/>
      <c r="I90" s="71"/>
      <c r="J90" s="71"/>
      <c r="K90" s="71"/>
      <c r="L90" s="71"/>
      <c r="M90" s="142"/>
      <c r="N90" s="191"/>
      <c r="O90" s="72">
        <f>IF(LEN(D90)&gt;0,1,0)</f>
        <v>0</v>
      </c>
      <c r="P90" s="40"/>
      <c r="Q90" s="40"/>
      <c r="R90" s="7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row>
    <row r="91" spans="1:204" s="29" customFormat="1" ht="18" customHeight="1" thickBot="1">
      <c r="A91" s="396"/>
      <c r="B91" s="178"/>
      <c r="C91" s="208" t="s">
        <v>1194</v>
      </c>
      <c r="D91" s="215"/>
      <c r="E91" s="178"/>
      <c r="F91" s="178"/>
      <c r="G91" s="178"/>
      <c r="H91" s="395"/>
      <c r="I91" s="71"/>
      <c r="J91" s="71"/>
      <c r="K91" s="71"/>
      <c r="L91" s="71"/>
      <c r="M91" s="142"/>
      <c r="N91" s="191"/>
      <c r="O91" s="72">
        <f>IF(LEN(D91)&gt;0,1,0)</f>
        <v>0</v>
      </c>
      <c r="P91" s="40"/>
      <c r="Q91" s="40"/>
      <c r="R91" s="7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row>
    <row r="92" spans="1:204" s="29" customFormat="1" ht="18" customHeight="1" thickBot="1">
      <c r="A92" s="396"/>
      <c r="B92" s="178"/>
      <c r="C92" s="180"/>
      <c r="D92" s="181"/>
      <c r="E92" s="178"/>
      <c r="F92" s="178"/>
      <c r="G92" s="178"/>
      <c r="H92" s="395"/>
      <c r="I92" s="71"/>
      <c r="J92" s="71"/>
      <c r="K92" s="71"/>
      <c r="L92" s="71"/>
      <c r="M92" s="142"/>
      <c r="N92" s="191"/>
      <c r="O92" s="40"/>
      <c r="P92" s="40"/>
      <c r="Q92" s="40"/>
      <c r="R92" s="7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row>
    <row r="93" spans="1:204" s="29" customFormat="1" ht="18" customHeight="1">
      <c r="A93" s="396"/>
      <c r="B93" s="178"/>
      <c r="C93" s="200" t="s">
        <v>1195</v>
      </c>
      <c r="D93" s="206"/>
      <c r="E93" s="178"/>
      <c r="F93" s="178"/>
      <c r="G93" s="178"/>
      <c r="H93" s="395"/>
      <c r="I93" s="71"/>
      <c r="J93" s="71"/>
      <c r="K93" s="71"/>
      <c r="L93" s="71"/>
      <c r="M93" s="142"/>
      <c r="N93" s="191"/>
      <c r="O93" s="40"/>
      <c r="P93" s="40"/>
      <c r="Q93" s="40"/>
      <c r="R93" s="7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row>
    <row r="94" spans="1:204" s="29" customFormat="1" ht="18" customHeight="1">
      <c r="A94" s="396"/>
      <c r="B94" s="178"/>
      <c r="C94" s="207" t="s">
        <v>1196</v>
      </c>
      <c r="D94" s="214"/>
      <c r="E94" s="178"/>
      <c r="F94" s="178"/>
      <c r="G94" s="178"/>
      <c r="H94" s="395"/>
      <c r="I94" s="71"/>
      <c r="J94" s="71"/>
      <c r="K94" s="71"/>
      <c r="L94" s="71"/>
      <c r="M94" s="142"/>
      <c r="N94" s="191"/>
      <c r="O94" s="72">
        <f>IF(LEN(D94)&gt;0,1,0)</f>
        <v>0</v>
      </c>
      <c r="P94" s="40"/>
      <c r="Q94" s="40"/>
      <c r="R94" s="7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row>
    <row r="95" spans="1:204" s="29" customFormat="1" ht="18" customHeight="1">
      <c r="A95" s="396"/>
      <c r="B95" s="178"/>
      <c r="C95" s="207" t="s">
        <v>1197</v>
      </c>
      <c r="D95" s="214"/>
      <c r="E95" s="178"/>
      <c r="F95" s="178"/>
      <c r="G95" s="178"/>
      <c r="H95" s="395"/>
      <c r="I95" s="71"/>
      <c r="J95" s="71"/>
      <c r="K95" s="71"/>
      <c r="L95" s="71"/>
      <c r="M95" s="142"/>
      <c r="N95" s="191"/>
      <c r="O95" s="72">
        <f>IF(LEN(D95)&gt;0,1,0)</f>
        <v>0</v>
      </c>
      <c r="P95" s="40"/>
      <c r="Q95" s="40"/>
      <c r="R95" s="7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row>
    <row r="96" spans="1:204" s="29" customFormat="1" ht="18" customHeight="1" thickBot="1">
      <c r="A96" s="396"/>
      <c r="B96" s="177"/>
      <c r="C96" s="208" t="s">
        <v>1198</v>
      </c>
      <c r="D96" s="214"/>
      <c r="E96" s="178"/>
      <c r="F96" s="178"/>
      <c r="G96" s="178"/>
      <c r="H96" s="395"/>
      <c r="I96" s="71"/>
      <c r="J96" s="71"/>
      <c r="K96" s="71"/>
      <c r="L96" s="71"/>
      <c r="M96" s="142"/>
      <c r="N96" s="191"/>
      <c r="O96" s="72">
        <f>IF(LEN(D96)&gt;0,1,0)</f>
        <v>0</v>
      </c>
      <c r="P96" s="40"/>
      <c r="Q96" s="40"/>
      <c r="R96" s="7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row>
    <row r="97" spans="1:204" s="29" customFormat="1" ht="18" customHeight="1" thickBot="1">
      <c r="A97" s="396"/>
      <c r="B97" s="177"/>
      <c r="C97" s="181"/>
      <c r="D97" s="181"/>
      <c r="E97" s="178"/>
      <c r="F97" s="178"/>
      <c r="G97" s="178"/>
      <c r="H97" s="395"/>
      <c r="I97" s="71"/>
      <c r="J97" s="71"/>
      <c r="K97" s="71"/>
      <c r="L97" s="71"/>
      <c r="M97" s="142"/>
      <c r="N97" s="191"/>
      <c r="O97" s="40"/>
      <c r="P97" s="40"/>
      <c r="Q97" s="40"/>
      <c r="R97" s="7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row>
    <row r="98" spans="1:204" s="29" customFormat="1" ht="30" customHeight="1" thickTop="1">
      <c r="A98" s="405"/>
      <c r="B98" s="245"/>
      <c r="C98" s="463" t="s">
        <v>1199</v>
      </c>
      <c r="D98" s="75"/>
      <c r="E98" s="76"/>
      <c r="F98" s="76"/>
      <c r="G98" s="76"/>
      <c r="H98" s="408"/>
      <c r="I98" s="71"/>
      <c r="J98" s="71"/>
      <c r="K98" s="71"/>
      <c r="L98" s="71"/>
      <c r="M98" s="142"/>
      <c r="N98" s="191"/>
      <c r="O98" s="40"/>
      <c r="P98" s="40"/>
      <c r="Q98" s="40"/>
      <c r="R98" s="7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row>
    <row r="99" spans="1:204" s="29" customFormat="1" ht="18" customHeight="1" thickBot="1">
      <c r="A99" s="396"/>
      <c r="B99" s="178"/>
      <c r="C99" s="178"/>
      <c r="D99" s="178"/>
      <c r="E99" s="178"/>
      <c r="F99" s="178"/>
      <c r="G99" s="178"/>
      <c r="H99" s="395"/>
      <c r="I99" s="71"/>
      <c r="J99" s="71"/>
      <c r="K99" s="71"/>
      <c r="L99" s="71"/>
      <c r="M99" s="142"/>
      <c r="N99" s="191"/>
      <c r="O99" s="40"/>
      <c r="P99" s="40"/>
      <c r="Q99" s="40"/>
      <c r="R99" s="7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row>
    <row r="100" spans="1:204" s="29" customFormat="1" ht="18" customHeight="1" thickBot="1">
      <c r="A100" s="409"/>
      <c r="B100" s="177"/>
      <c r="C100" s="200" t="s">
        <v>1200</v>
      </c>
      <c r="D100" s="206"/>
      <c r="E100" s="178"/>
      <c r="F100" s="178"/>
      <c r="G100" s="178"/>
      <c r="H100" s="395"/>
      <c r="I100" s="71"/>
      <c r="J100" s="71"/>
      <c r="K100" s="71"/>
      <c r="L100" s="71"/>
      <c r="M100" s="142"/>
      <c r="N100" s="191"/>
      <c r="O100" s="40"/>
      <c r="P100" s="40"/>
      <c r="Q100" s="40"/>
      <c r="R100" s="7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row>
    <row r="101" spans="1:204" s="29" customFormat="1" ht="18" customHeight="1">
      <c r="A101" s="396"/>
      <c r="B101" s="177"/>
      <c r="C101" s="209" t="s">
        <v>1201</v>
      </c>
      <c r="D101" s="213"/>
      <c r="E101" s="178"/>
      <c r="F101" s="178"/>
      <c r="G101" s="178"/>
      <c r="H101" s="395"/>
      <c r="I101" s="71"/>
      <c r="J101" s="71"/>
      <c r="K101" s="71"/>
      <c r="L101" s="71"/>
      <c r="M101" s="142"/>
      <c r="N101" s="191"/>
      <c r="O101" s="72">
        <f>IF(LEN(D101)&gt;0,1,0)</f>
        <v>0</v>
      </c>
      <c r="P101" s="40"/>
      <c r="Q101" s="40"/>
      <c r="R101" s="7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row>
    <row r="102" spans="1:204" s="29" customFormat="1" ht="18" customHeight="1">
      <c r="A102" s="396"/>
      <c r="B102" s="177"/>
      <c r="C102" s="209" t="s">
        <v>1420</v>
      </c>
      <c r="D102" s="214"/>
      <c r="E102" s="178"/>
      <c r="F102" s="178"/>
      <c r="G102" s="178"/>
      <c r="H102" s="395"/>
      <c r="I102" s="71"/>
      <c r="J102" s="71"/>
      <c r="K102" s="71"/>
      <c r="L102" s="71"/>
      <c r="M102" s="142"/>
      <c r="N102" s="191"/>
      <c r="O102" s="72">
        <f>IF(LEN(D102)&gt;0,1,0)</f>
        <v>0</v>
      </c>
      <c r="P102" s="40"/>
      <c r="Q102" s="40"/>
      <c r="R102" s="7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row>
    <row r="103" spans="1:204" s="29" customFormat="1" ht="18" customHeight="1" thickBot="1">
      <c r="A103" s="396"/>
      <c r="B103" s="177"/>
      <c r="C103" s="212" t="s">
        <v>1202</v>
      </c>
      <c r="D103" s="217"/>
      <c r="E103" s="178"/>
      <c r="F103" s="178"/>
      <c r="G103" s="178"/>
      <c r="H103" s="395"/>
      <c r="I103" s="71"/>
      <c r="J103" s="71"/>
      <c r="K103" s="71"/>
      <c r="L103" s="71"/>
      <c r="M103" s="142"/>
      <c r="N103" s="191"/>
      <c r="O103" s="40"/>
      <c r="P103" s="40"/>
      <c r="Q103" s="40"/>
      <c r="R103" s="7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row>
    <row r="104" spans="1:204" s="29" customFormat="1" ht="18" customHeight="1" thickBot="1">
      <c r="A104" s="410"/>
      <c r="B104" s="411"/>
      <c r="C104" s="411"/>
      <c r="D104" s="411"/>
      <c r="E104" s="411"/>
      <c r="F104" s="411"/>
      <c r="G104" s="412"/>
      <c r="H104" s="413"/>
      <c r="I104" s="71"/>
      <c r="J104" s="71"/>
      <c r="K104" s="71"/>
      <c r="L104" s="71"/>
      <c r="M104" s="142"/>
      <c r="N104" s="191"/>
      <c r="O104" s="40"/>
      <c r="P104" s="40"/>
      <c r="Q104" s="40"/>
      <c r="R104" s="7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row>
    <row r="105" spans="1:204" s="29" customFormat="1" ht="18" customHeight="1">
      <c r="A105" s="72"/>
      <c r="B105" s="72"/>
      <c r="C105" s="72"/>
      <c r="D105" s="72"/>
      <c r="E105" s="72"/>
      <c r="F105" s="72"/>
      <c r="G105" s="72"/>
      <c r="H105" s="72"/>
      <c r="I105" s="71"/>
      <c r="J105" s="71"/>
      <c r="K105" s="71"/>
      <c r="L105" s="71"/>
      <c r="M105" s="142"/>
      <c r="N105" s="191"/>
      <c r="O105" s="40"/>
      <c r="P105" s="40"/>
      <c r="Q105" s="40"/>
      <c r="R105" s="7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row>
    <row r="106" spans="1:204" s="29" customFormat="1" ht="15">
      <c r="A106" s="72"/>
      <c r="B106" s="72"/>
      <c r="C106" s="72"/>
      <c r="D106" s="72"/>
      <c r="E106" s="72"/>
      <c r="F106" s="72"/>
      <c r="G106" s="72"/>
      <c r="H106" s="72"/>
      <c r="I106" s="71"/>
      <c r="J106" s="71"/>
      <c r="K106" s="71"/>
      <c r="L106" s="71"/>
      <c r="M106" s="142"/>
      <c r="N106" s="191"/>
      <c r="O106" s="40"/>
      <c r="P106" s="40"/>
      <c r="Q106" s="40"/>
      <c r="R106" s="7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row>
    <row r="107" spans="1:204" s="29" customFormat="1" ht="15">
      <c r="A107" s="72"/>
      <c r="B107" s="72"/>
      <c r="C107" s="72"/>
      <c r="D107" s="72"/>
      <c r="E107" s="72"/>
      <c r="F107" s="72"/>
      <c r="G107" s="72"/>
      <c r="H107" s="72"/>
      <c r="I107" s="71"/>
      <c r="J107" s="71"/>
      <c r="K107" s="71"/>
      <c r="L107" s="71"/>
      <c r="M107" s="142"/>
      <c r="N107" s="191"/>
      <c r="O107" s="40"/>
      <c r="P107" s="40"/>
      <c r="Q107" s="40"/>
      <c r="R107" s="7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row>
    <row r="108" spans="1:204" s="29" customFormat="1" ht="15">
      <c r="A108" s="72"/>
      <c r="B108" s="72"/>
      <c r="C108" s="72"/>
      <c r="D108" s="72"/>
      <c r="E108" s="72"/>
      <c r="F108" s="72"/>
      <c r="G108" s="72"/>
      <c r="H108" s="72"/>
      <c r="I108" s="71"/>
      <c r="J108" s="71"/>
      <c r="K108" s="71"/>
      <c r="L108" s="71"/>
      <c r="M108" s="142"/>
      <c r="N108" s="191"/>
      <c r="O108" s="40"/>
      <c r="P108" s="40"/>
      <c r="Q108" s="40"/>
      <c r="R108" s="7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row>
    <row r="109" spans="1:204" s="29" customFormat="1" ht="15">
      <c r="A109" s="72"/>
      <c r="B109" s="72"/>
      <c r="C109" s="72"/>
      <c r="D109" s="72"/>
      <c r="E109" s="72"/>
      <c r="F109" s="72"/>
      <c r="G109" s="72"/>
      <c r="H109" s="72"/>
      <c r="I109" s="71"/>
      <c r="J109" s="71"/>
      <c r="K109" s="71"/>
      <c r="L109" s="71"/>
      <c r="M109" s="142"/>
      <c r="N109" s="191"/>
      <c r="O109" s="40"/>
      <c r="P109" s="40"/>
      <c r="Q109" s="40"/>
      <c r="R109" s="7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row>
    <row r="110" spans="1:204" s="29" customFormat="1" ht="15">
      <c r="A110" s="72"/>
      <c r="B110" s="72"/>
      <c r="C110" s="72"/>
      <c r="D110" s="72"/>
      <c r="E110" s="72"/>
      <c r="F110" s="72"/>
      <c r="G110" s="72"/>
      <c r="H110" s="72"/>
      <c r="I110" s="71"/>
      <c r="J110" s="71"/>
      <c r="K110" s="71"/>
      <c r="L110" s="71"/>
      <c r="M110" s="142"/>
      <c r="N110" s="191"/>
      <c r="O110" s="40"/>
      <c r="P110" s="40"/>
      <c r="Q110" s="40"/>
      <c r="R110" s="7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row>
    <row r="111" spans="1:204" s="29" customFormat="1" ht="15">
      <c r="A111" s="72"/>
      <c r="B111" s="72"/>
      <c r="C111" s="72"/>
      <c r="D111" s="72"/>
      <c r="E111" s="72"/>
      <c r="F111" s="72"/>
      <c r="G111" s="72"/>
      <c r="H111" s="72"/>
      <c r="I111" s="71"/>
      <c r="J111" s="71"/>
      <c r="K111" s="71"/>
      <c r="L111" s="71"/>
      <c r="M111" s="142"/>
      <c r="N111" s="191"/>
      <c r="O111" s="40"/>
      <c r="P111" s="40"/>
      <c r="Q111" s="40"/>
      <c r="R111" s="7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row>
    <row r="112" spans="1:204" s="29" customFormat="1" ht="15">
      <c r="A112" s="72"/>
      <c r="B112" s="72"/>
      <c r="C112" s="72"/>
      <c r="D112" s="72"/>
      <c r="E112" s="72"/>
      <c r="F112" s="72"/>
      <c r="G112" s="72"/>
      <c r="H112" s="72"/>
      <c r="I112" s="71"/>
      <c r="J112" s="71"/>
      <c r="K112" s="71"/>
      <c r="L112" s="71"/>
      <c r="M112" s="142"/>
      <c r="N112" s="191"/>
      <c r="O112" s="40"/>
      <c r="P112" s="40"/>
      <c r="Q112" s="40"/>
      <c r="R112" s="7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row>
    <row r="113" spans="1:204" s="29" customFormat="1" ht="15">
      <c r="A113" s="72"/>
      <c r="B113" s="72"/>
      <c r="C113" s="72"/>
      <c r="D113" s="72"/>
      <c r="E113" s="72"/>
      <c r="F113" s="72"/>
      <c r="G113" s="72"/>
      <c r="H113" s="72"/>
      <c r="I113" s="71"/>
      <c r="J113" s="71"/>
      <c r="K113" s="71"/>
      <c r="L113" s="71"/>
      <c r="M113" s="142"/>
      <c r="N113" s="191"/>
      <c r="O113" s="40"/>
      <c r="P113" s="40"/>
      <c r="Q113" s="40"/>
      <c r="R113" s="7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row>
    <row r="114" spans="1:204" s="29" customFormat="1" ht="15">
      <c r="A114" s="72"/>
      <c r="B114" s="72"/>
      <c r="C114" s="72"/>
      <c r="D114" s="72"/>
      <c r="E114" s="72"/>
      <c r="F114" s="72"/>
      <c r="G114" s="72"/>
      <c r="H114" s="72"/>
      <c r="I114" s="71"/>
      <c r="J114" s="71"/>
      <c r="K114" s="71"/>
      <c r="L114" s="71"/>
      <c r="M114" s="142"/>
      <c r="N114" s="191"/>
      <c r="O114" s="40"/>
      <c r="P114" s="40"/>
      <c r="Q114" s="40"/>
      <c r="R114" s="7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row>
    <row r="115" spans="1:204" s="29" customFormat="1" ht="15">
      <c r="A115" s="72"/>
      <c r="B115" s="72"/>
      <c r="C115" s="72"/>
      <c r="D115" s="72"/>
      <c r="E115" s="72"/>
      <c r="F115" s="72"/>
      <c r="G115" s="72"/>
      <c r="H115" s="72"/>
      <c r="I115" s="71"/>
      <c r="J115" s="71"/>
      <c r="K115" s="71"/>
      <c r="L115" s="71"/>
      <c r="M115" s="142"/>
      <c r="N115" s="191"/>
      <c r="O115" s="40"/>
      <c r="P115" s="40"/>
      <c r="Q115" s="40"/>
      <c r="R115" s="7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row>
    <row r="116" spans="1:204" s="29" customFormat="1" ht="15">
      <c r="A116" s="72"/>
      <c r="B116" s="72"/>
      <c r="C116" s="72"/>
      <c r="D116" s="72"/>
      <c r="E116" s="72"/>
      <c r="F116" s="72"/>
      <c r="G116" s="72"/>
      <c r="H116" s="72"/>
      <c r="I116" s="71"/>
      <c r="J116" s="71"/>
      <c r="K116" s="71"/>
      <c r="L116" s="71"/>
      <c r="M116" s="142"/>
      <c r="N116" s="191"/>
      <c r="O116" s="40"/>
      <c r="P116" s="40"/>
      <c r="Q116" s="40"/>
      <c r="R116" s="7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row>
    <row r="117" spans="1:204" s="29" customFormat="1" ht="15">
      <c r="A117" s="72"/>
      <c r="B117" s="72"/>
      <c r="C117" s="72"/>
      <c r="D117" s="72"/>
      <c r="E117" s="72"/>
      <c r="F117" s="72"/>
      <c r="G117" s="72"/>
      <c r="H117" s="72"/>
      <c r="I117" s="71"/>
      <c r="J117" s="71"/>
      <c r="K117" s="71"/>
      <c r="L117" s="71"/>
      <c r="M117" s="142"/>
      <c r="N117" s="191"/>
      <c r="O117" s="40"/>
      <c r="P117" s="40"/>
      <c r="Q117" s="40"/>
      <c r="R117" s="7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row>
    <row r="118" spans="1:204" s="29" customFormat="1" ht="15">
      <c r="A118" s="72"/>
      <c r="B118" s="72"/>
      <c r="C118" s="72"/>
      <c r="D118" s="72"/>
      <c r="E118" s="72"/>
      <c r="F118" s="72"/>
      <c r="G118" s="72"/>
      <c r="H118" s="72"/>
      <c r="I118" s="71"/>
      <c r="J118" s="71"/>
      <c r="K118" s="71"/>
      <c r="L118" s="71"/>
      <c r="M118" s="142"/>
      <c r="N118" s="191"/>
      <c r="O118" s="40"/>
      <c r="P118" s="40"/>
      <c r="Q118" s="40"/>
      <c r="R118" s="7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row>
    <row r="119" spans="1:204" s="29" customFormat="1" ht="15">
      <c r="A119" s="72"/>
      <c r="B119" s="72"/>
      <c r="C119" s="72"/>
      <c r="D119" s="72"/>
      <c r="E119" s="72"/>
      <c r="F119" s="72"/>
      <c r="G119" s="72"/>
      <c r="H119" s="72"/>
      <c r="I119" s="71"/>
      <c r="J119" s="71"/>
      <c r="K119" s="71"/>
      <c r="L119" s="71"/>
      <c r="M119" s="142"/>
      <c r="N119" s="191"/>
      <c r="O119" s="40"/>
      <c r="P119" s="40"/>
      <c r="Q119" s="40"/>
      <c r="R119" s="7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row>
    <row r="120" spans="1:204" s="29" customFormat="1" ht="15">
      <c r="A120" s="72"/>
      <c r="B120" s="72"/>
      <c r="C120" s="72"/>
      <c r="D120" s="72"/>
      <c r="E120" s="72"/>
      <c r="F120" s="72"/>
      <c r="G120" s="72"/>
      <c r="H120" s="72"/>
      <c r="I120" s="71"/>
      <c r="J120" s="71"/>
      <c r="K120" s="71"/>
      <c r="L120" s="71"/>
      <c r="M120" s="142"/>
      <c r="N120" s="191"/>
      <c r="O120" s="40"/>
      <c r="P120" s="40"/>
      <c r="Q120" s="40"/>
      <c r="R120" s="7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row>
    <row r="121" spans="1:204" s="29" customFormat="1" ht="15">
      <c r="A121" s="72"/>
      <c r="B121" s="72"/>
      <c r="C121" s="72"/>
      <c r="D121" s="72"/>
      <c r="E121" s="72"/>
      <c r="F121" s="72"/>
      <c r="G121" s="72"/>
      <c r="H121" s="72"/>
      <c r="I121" s="71"/>
      <c r="J121" s="71"/>
      <c r="K121" s="71"/>
      <c r="L121" s="71"/>
      <c r="M121" s="142"/>
      <c r="N121" s="191"/>
      <c r="O121" s="40"/>
      <c r="P121" s="40"/>
      <c r="Q121" s="40"/>
      <c r="R121" s="7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row>
    <row r="122" spans="1:204" s="29" customFormat="1" ht="15">
      <c r="A122" s="72"/>
      <c r="B122" s="72"/>
      <c r="C122" s="72"/>
      <c r="D122" s="72"/>
      <c r="E122" s="72"/>
      <c r="F122" s="72"/>
      <c r="G122" s="72"/>
      <c r="H122" s="72"/>
      <c r="I122" s="71"/>
      <c r="J122" s="71"/>
      <c r="K122" s="71"/>
      <c r="L122" s="71"/>
      <c r="M122" s="142"/>
      <c r="N122" s="191"/>
      <c r="O122" s="40"/>
      <c r="P122" s="40"/>
      <c r="Q122" s="40"/>
      <c r="R122" s="7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row>
    <row r="123" spans="1:204" s="29" customFormat="1" ht="15">
      <c r="A123" s="72"/>
      <c r="B123" s="72"/>
      <c r="C123" s="72"/>
      <c r="D123" s="72"/>
      <c r="E123" s="72"/>
      <c r="F123" s="72"/>
      <c r="G123" s="72"/>
      <c r="H123" s="72"/>
      <c r="I123" s="71"/>
      <c r="J123" s="71"/>
      <c r="K123" s="71"/>
      <c r="L123" s="71"/>
      <c r="M123" s="142"/>
      <c r="N123" s="191"/>
      <c r="O123" s="40"/>
      <c r="P123" s="40"/>
      <c r="Q123" s="40"/>
      <c r="R123" s="7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row>
    <row r="124" spans="1:204" s="29" customFormat="1" ht="15">
      <c r="A124" s="72"/>
      <c r="B124" s="72"/>
      <c r="C124" s="72"/>
      <c r="D124" s="72"/>
      <c r="E124" s="72"/>
      <c r="F124" s="72"/>
      <c r="G124" s="72"/>
      <c r="H124" s="72"/>
      <c r="I124" s="71"/>
      <c r="J124" s="71"/>
      <c r="K124" s="71"/>
      <c r="L124" s="71"/>
      <c r="M124" s="142"/>
      <c r="N124" s="191"/>
      <c r="O124" s="40"/>
      <c r="P124" s="40"/>
      <c r="Q124" s="40"/>
      <c r="R124" s="7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row>
    <row r="125" spans="1:204" s="29" customFormat="1" ht="15">
      <c r="A125" s="72"/>
      <c r="B125" s="72"/>
      <c r="C125" s="72"/>
      <c r="D125" s="72"/>
      <c r="E125" s="72"/>
      <c r="F125" s="72"/>
      <c r="G125" s="72"/>
      <c r="H125" s="72"/>
      <c r="I125" s="71"/>
      <c r="J125" s="71"/>
      <c r="K125" s="71"/>
      <c r="L125" s="71"/>
      <c r="M125" s="142"/>
      <c r="N125" s="191"/>
      <c r="O125" s="40"/>
      <c r="P125" s="40"/>
      <c r="Q125" s="40"/>
      <c r="R125" s="7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row>
    <row r="126" spans="1:204" s="29" customFormat="1" ht="15">
      <c r="A126" s="72"/>
      <c r="B126" s="72"/>
      <c r="C126" s="72"/>
      <c r="D126" s="72"/>
      <c r="E126" s="72"/>
      <c r="F126" s="72"/>
      <c r="G126" s="72"/>
      <c r="H126" s="72"/>
      <c r="I126" s="71"/>
      <c r="J126" s="71"/>
      <c r="K126" s="71"/>
      <c r="L126" s="71"/>
      <c r="M126" s="142"/>
      <c r="N126" s="191"/>
      <c r="O126" s="40"/>
      <c r="P126" s="40"/>
      <c r="Q126" s="40"/>
      <c r="R126" s="7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row>
    <row r="127" spans="1:204" s="29" customFormat="1" ht="15">
      <c r="A127" s="72"/>
      <c r="B127" s="72"/>
      <c r="C127" s="72"/>
      <c r="D127" s="72"/>
      <c r="E127" s="72"/>
      <c r="F127" s="72"/>
      <c r="G127" s="72"/>
      <c r="H127" s="72"/>
      <c r="I127" s="71"/>
      <c r="J127" s="71"/>
      <c r="K127" s="71"/>
      <c r="L127" s="71"/>
      <c r="M127" s="142"/>
      <c r="N127" s="191"/>
      <c r="O127" s="40"/>
      <c r="P127" s="40"/>
      <c r="Q127" s="40"/>
      <c r="R127" s="7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row>
    <row r="128" spans="1:204" s="29" customFormat="1" ht="15">
      <c r="A128" s="72"/>
      <c r="B128" s="72"/>
      <c r="C128" s="72"/>
      <c r="D128" s="72"/>
      <c r="E128" s="72"/>
      <c r="F128" s="72"/>
      <c r="G128" s="72"/>
      <c r="H128" s="72"/>
      <c r="I128" s="71"/>
      <c r="J128" s="71"/>
      <c r="K128" s="71"/>
      <c r="L128" s="71"/>
      <c r="M128" s="142"/>
      <c r="N128" s="191"/>
      <c r="O128" s="40"/>
      <c r="P128" s="40"/>
      <c r="Q128" s="40"/>
      <c r="R128" s="7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row>
    <row r="129" spans="1:204" s="29" customFormat="1" ht="15">
      <c r="A129" s="72"/>
      <c r="B129" s="72"/>
      <c r="C129" s="72"/>
      <c r="D129" s="72"/>
      <c r="E129" s="72"/>
      <c r="F129" s="72"/>
      <c r="G129" s="72"/>
      <c r="H129" s="72"/>
      <c r="I129" s="71"/>
      <c r="J129" s="71"/>
      <c r="K129" s="71"/>
      <c r="L129" s="71"/>
      <c r="M129" s="142"/>
      <c r="N129" s="191"/>
      <c r="O129" s="40"/>
      <c r="P129" s="40"/>
      <c r="Q129" s="40"/>
      <c r="R129" s="7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row>
    <row r="130" spans="1:204" s="29" customFormat="1" ht="15">
      <c r="A130" s="72"/>
      <c r="B130" s="72"/>
      <c r="C130" s="72"/>
      <c r="D130" s="72"/>
      <c r="E130" s="72"/>
      <c r="F130" s="72"/>
      <c r="G130" s="72"/>
      <c r="H130" s="72"/>
      <c r="I130" s="71"/>
      <c r="J130" s="71"/>
      <c r="K130" s="71"/>
      <c r="L130" s="71"/>
      <c r="M130" s="142"/>
      <c r="N130" s="191"/>
      <c r="O130" s="40"/>
      <c r="P130" s="40"/>
      <c r="Q130" s="40"/>
      <c r="R130" s="7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row>
    <row r="131" spans="1:204" s="29" customFormat="1" ht="15">
      <c r="A131" s="72"/>
      <c r="B131" s="72"/>
      <c r="C131" s="72"/>
      <c r="D131" s="72"/>
      <c r="E131" s="72"/>
      <c r="F131" s="72"/>
      <c r="G131" s="72"/>
      <c r="H131" s="72"/>
      <c r="I131" s="71"/>
      <c r="J131" s="71"/>
      <c r="K131" s="71"/>
      <c r="L131" s="71"/>
      <c r="M131" s="142"/>
      <c r="N131" s="191"/>
      <c r="O131" s="40"/>
      <c r="P131" s="40"/>
      <c r="Q131" s="40"/>
      <c r="R131" s="7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row>
    <row r="132" spans="1:204" s="29" customFormat="1" ht="15">
      <c r="A132" s="72"/>
      <c r="B132" s="72"/>
      <c r="C132" s="72"/>
      <c r="D132" s="72"/>
      <c r="E132" s="72"/>
      <c r="F132" s="72"/>
      <c r="G132" s="72"/>
      <c r="H132" s="72"/>
      <c r="I132" s="71"/>
      <c r="J132" s="71"/>
      <c r="K132" s="71"/>
      <c r="L132" s="71"/>
      <c r="M132" s="142"/>
      <c r="N132" s="191"/>
      <c r="O132" s="40"/>
      <c r="P132" s="40"/>
      <c r="Q132" s="40"/>
      <c r="R132" s="7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row>
    <row r="133" spans="1:204" s="29" customFormat="1" ht="15">
      <c r="A133" s="72"/>
      <c r="B133" s="72"/>
      <c r="C133" s="72"/>
      <c r="D133" s="72"/>
      <c r="E133" s="72"/>
      <c r="F133" s="72"/>
      <c r="G133" s="72"/>
      <c r="H133" s="72"/>
      <c r="I133" s="71"/>
      <c r="J133" s="71"/>
      <c r="K133" s="71"/>
      <c r="L133" s="71"/>
      <c r="M133" s="142"/>
      <c r="N133" s="191"/>
      <c r="O133" s="40"/>
      <c r="P133" s="40"/>
      <c r="Q133" s="40"/>
      <c r="R133" s="7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row>
    <row r="134" spans="1:204" s="29" customFormat="1" ht="15" collapsed="1">
      <c r="A134" s="72"/>
      <c r="B134" s="72"/>
      <c r="C134" s="72"/>
      <c r="D134" s="72"/>
      <c r="E134" s="72"/>
      <c r="F134" s="72"/>
      <c r="G134" s="72"/>
      <c r="H134" s="72"/>
      <c r="I134" s="72"/>
      <c r="J134" s="71"/>
      <c r="K134" s="71"/>
      <c r="L134" s="71"/>
      <c r="M134" s="142"/>
      <c r="N134" s="191"/>
      <c r="O134" s="40"/>
      <c r="P134" s="40"/>
      <c r="Q134" s="40"/>
      <c r="R134" s="7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row>
    <row r="135" spans="1:204" s="29" customFormat="1" ht="15">
      <c r="A135" s="72"/>
      <c r="B135" s="72"/>
      <c r="C135" s="72"/>
      <c r="D135" s="72"/>
      <c r="E135" s="72"/>
      <c r="F135" s="72"/>
      <c r="G135" s="72"/>
      <c r="H135" s="72"/>
      <c r="I135" s="72"/>
      <c r="J135" s="71"/>
      <c r="K135" s="71"/>
      <c r="L135" s="71"/>
      <c r="M135" s="142"/>
      <c r="N135" s="191"/>
      <c r="O135" s="40"/>
      <c r="P135" s="40"/>
      <c r="Q135" s="40"/>
      <c r="R135" s="7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row>
    <row r="136" spans="1:204" s="29" customFormat="1" ht="15">
      <c r="A136" s="72"/>
      <c r="B136" s="72"/>
      <c r="C136" s="72"/>
      <c r="D136" s="72"/>
      <c r="E136" s="72"/>
      <c r="F136" s="72"/>
      <c r="G136" s="72"/>
      <c r="H136" s="72"/>
      <c r="I136" s="72"/>
      <c r="J136" s="71"/>
      <c r="K136" s="71"/>
      <c r="L136" s="71"/>
      <c r="M136" s="142"/>
      <c r="N136" s="191"/>
      <c r="O136" s="40"/>
      <c r="P136" s="40"/>
      <c r="Q136" s="40"/>
      <c r="R136" s="7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row>
    <row r="137" spans="1:204" s="29" customFormat="1" ht="15">
      <c r="A137" s="72"/>
      <c r="B137" s="72"/>
      <c r="C137" s="72"/>
      <c r="D137" s="72"/>
      <c r="E137" s="72"/>
      <c r="F137" s="72"/>
      <c r="G137" s="72"/>
      <c r="H137" s="72"/>
      <c r="I137" s="72"/>
      <c r="J137" s="71"/>
      <c r="K137" s="71"/>
      <c r="L137" s="71"/>
      <c r="M137" s="142"/>
      <c r="N137" s="191"/>
      <c r="O137" s="40"/>
      <c r="P137" s="40"/>
      <c r="Q137" s="40"/>
      <c r="R137" s="7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row>
    <row r="138" spans="1:204" s="29" customFormat="1" ht="15">
      <c r="A138" s="72"/>
      <c r="B138" s="72"/>
      <c r="C138" s="72"/>
      <c r="D138" s="72"/>
      <c r="E138" s="72"/>
      <c r="F138" s="72"/>
      <c r="G138" s="72"/>
      <c r="H138" s="72"/>
      <c r="I138" s="72"/>
      <c r="J138" s="71"/>
      <c r="K138" s="71"/>
      <c r="L138" s="71"/>
      <c r="M138" s="142"/>
      <c r="N138" s="191"/>
      <c r="O138" s="40"/>
      <c r="P138" s="40"/>
      <c r="Q138" s="40"/>
      <c r="R138" s="7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row>
    <row r="139" spans="1:204" s="29" customFormat="1" ht="15">
      <c r="A139" s="72"/>
      <c r="B139" s="72"/>
      <c r="C139" s="72"/>
      <c r="D139" s="72"/>
      <c r="E139" s="72"/>
      <c r="F139" s="72"/>
      <c r="G139" s="72"/>
      <c r="H139" s="72"/>
      <c r="I139" s="72"/>
      <c r="J139" s="71"/>
      <c r="K139" s="71"/>
      <c r="L139" s="71"/>
      <c r="M139" s="142"/>
      <c r="N139" s="191"/>
      <c r="O139" s="40"/>
      <c r="P139" s="40"/>
      <c r="Q139" s="40"/>
      <c r="R139" s="7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row>
    <row r="140" spans="1:204" s="29" customFormat="1" ht="15">
      <c r="A140" s="72"/>
      <c r="B140" s="72"/>
      <c r="C140" s="72"/>
      <c r="D140" s="72"/>
      <c r="E140" s="72"/>
      <c r="F140" s="72"/>
      <c r="G140" s="72"/>
      <c r="H140" s="72"/>
      <c r="I140" s="72"/>
      <c r="J140" s="71"/>
      <c r="K140" s="71"/>
      <c r="L140" s="71"/>
      <c r="M140" s="142"/>
      <c r="N140" s="191"/>
      <c r="O140" s="40"/>
      <c r="P140" s="40"/>
      <c r="Q140" s="40"/>
      <c r="R140" s="7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row>
    <row r="141" spans="1:204" s="29" customFormat="1" ht="15">
      <c r="A141" s="72"/>
      <c r="B141" s="72"/>
      <c r="C141" s="72"/>
      <c r="D141" s="72"/>
      <c r="E141" s="72"/>
      <c r="F141" s="72"/>
      <c r="G141" s="72"/>
      <c r="H141" s="72"/>
      <c r="I141" s="72"/>
      <c r="J141" s="71"/>
      <c r="K141" s="71"/>
      <c r="L141" s="71"/>
      <c r="M141" s="142"/>
      <c r="N141" s="191"/>
      <c r="O141" s="40"/>
      <c r="P141" s="40"/>
      <c r="Q141" s="40"/>
      <c r="R141" s="7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row>
    <row r="142" spans="1:204" s="29" customFormat="1" ht="15">
      <c r="A142" s="72"/>
      <c r="B142" s="72"/>
      <c r="C142" s="72"/>
      <c r="D142" s="72"/>
      <c r="E142" s="72"/>
      <c r="F142" s="72"/>
      <c r="G142" s="72"/>
      <c r="H142" s="72"/>
      <c r="I142" s="72"/>
      <c r="J142" s="71"/>
      <c r="K142" s="71"/>
      <c r="L142" s="71"/>
      <c r="M142" s="142"/>
      <c r="N142" s="191"/>
      <c r="O142" s="40"/>
      <c r="P142" s="40"/>
      <c r="Q142" s="40"/>
      <c r="R142" s="7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row>
    <row r="143" spans="1:204" s="29" customFormat="1" ht="15">
      <c r="A143" s="72"/>
      <c r="B143" s="72"/>
      <c r="C143" s="72"/>
      <c r="D143" s="72"/>
      <c r="E143" s="72"/>
      <c r="F143" s="72"/>
      <c r="G143" s="72"/>
      <c r="H143" s="72"/>
      <c r="I143" s="72"/>
      <c r="J143" s="71"/>
      <c r="K143" s="71"/>
      <c r="L143" s="71"/>
      <c r="M143" s="142"/>
      <c r="N143" s="191"/>
      <c r="O143" s="40"/>
      <c r="P143" s="40"/>
      <c r="Q143" s="40"/>
      <c r="R143" s="7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row>
    <row r="144" spans="1:204" s="29" customFormat="1" ht="15">
      <c r="A144" s="72"/>
      <c r="B144" s="72"/>
      <c r="C144" s="72"/>
      <c r="D144" s="72"/>
      <c r="E144" s="72"/>
      <c r="F144" s="72"/>
      <c r="G144" s="72"/>
      <c r="H144" s="72"/>
      <c r="I144" s="72"/>
      <c r="J144" s="71"/>
      <c r="K144" s="71"/>
      <c r="L144" s="71"/>
      <c r="M144" s="142"/>
      <c r="N144" s="191"/>
      <c r="O144" s="40"/>
      <c r="P144" s="40"/>
      <c r="Q144" s="40"/>
      <c r="R144" s="7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row>
    <row r="145" spans="1:204" s="29" customFormat="1" ht="15">
      <c r="A145" s="72"/>
      <c r="B145" s="72"/>
      <c r="C145" s="72"/>
      <c r="D145" s="72"/>
      <c r="E145" s="72"/>
      <c r="F145" s="72"/>
      <c r="G145" s="72"/>
      <c r="H145" s="72"/>
      <c r="I145" s="72"/>
      <c r="J145" s="71"/>
      <c r="K145" s="71"/>
      <c r="L145" s="71"/>
      <c r="M145" s="142"/>
      <c r="N145" s="191"/>
      <c r="O145" s="40"/>
      <c r="P145" s="40"/>
      <c r="Q145" s="40"/>
      <c r="R145" s="7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row>
    <row r="146" spans="1:204" s="29" customFormat="1" ht="15" collapsed="1">
      <c r="A146" s="72"/>
      <c r="B146" s="72"/>
      <c r="C146" s="72"/>
      <c r="D146" s="72"/>
      <c r="E146" s="72"/>
      <c r="F146" s="72"/>
      <c r="G146" s="72"/>
      <c r="H146" s="72"/>
      <c r="I146" s="72"/>
      <c r="J146" s="71"/>
      <c r="K146" s="71"/>
      <c r="L146" s="71"/>
      <c r="M146" s="142"/>
      <c r="N146" s="191"/>
      <c r="O146" s="40"/>
      <c r="P146" s="40"/>
      <c r="Q146" s="40"/>
      <c r="R146" s="7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row>
    <row r="147" spans="1:204" s="29" customFormat="1" ht="15">
      <c r="A147" s="72"/>
      <c r="B147" s="72"/>
      <c r="C147" s="72"/>
      <c r="D147" s="72"/>
      <c r="E147" s="72"/>
      <c r="F147" s="72"/>
      <c r="G147" s="72"/>
      <c r="H147" s="72"/>
      <c r="I147" s="72"/>
      <c r="J147" s="71"/>
      <c r="K147" s="71"/>
      <c r="L147" s="71"/>
      <c r="M147" s="142"/>
      <c r="N147" s="191"/>
      <c r="O147" s="40"/>
      <c r="P147" s="40"/>
      <c r="Q147" s="40"/>
      <c r="R147" s="7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row>
    <row r="148" spans="1:204" s="29" customFormat="1" ht="18.75" customHeight="1">
      <c r="A148" s="72"/>
      <c r="B148" s="72"/>
      <c r="C148" s="72"/>
      <c r="D148" s="72"/>
      <c r="E148" s="72"/>
      <c r="F148" s="72"/>
      <c r="G148" s="72"/>
      <c r="H148" s="72"/>
      <c r="I148" s="72"/>
      <c r="J148" s="71"/>
      <c r="K148" s="71"/>
      <c r="L148" s="71"/>
      <c r="M148" s="142"/>
      <c r="N148" s="191"/>
      <c r="O148" s="40"/>
      <c r="P148" s="40"/>
      <c r="Q148" s="40"/>
      <c r="R148" s="7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row>
    <row r="149" spans="1:204" s="29" customFormat="1" ht="15">
      <c r="A149" s="72"/>
      <c r="B149" s="72"/>
      <c r="C149" s="72"/>
      <c r="D149" s="72"/>
      <c r="E149" s="72"/>
      <c r="F149" s="72"/>
      <c r="G149" s="72"/>
      <c r="H149" s="72"/>
      <c r="I149" s="72"/>
      <c r="J149" s="71"/>
      <c r="K149" s="71"/>
      <c r="L149" s="71"/>
      <c r="M149" s="142"/>
      <c r="N149" s="191"/>
      <c r="O149" s="40"/>
      <c r="P149" s="40"/>
      <c r="Q149" s="40"/>
      <c r="R149" s="7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row>
    <row r="150" spans="1:204" s="29" customFormat="1" ht="15">
      <c r="A150" s="72"/>
      <c r="B150" s="72"/>
      <c r="C150" s="72"/>
      <c r="D150" s="72"/>
      <c r="E150" s="72"/>
      <c r="F150" s="72"/>
      <c r="G150" s="72"/>
      <c r="H150" s="72"/>
      <c r="I150" s="72"/>
      <c r="J150" s="71"/>
      <c r="K150" s="71"/>
      <c r="L150" s="71"/>
      <c r="M150" s="142"/>
      <c r="N150" s="191"/>
      <c r="O150" s="40"/>
      <c r="P150" s="40"/>
      <c r="Q150" s="40"/>
      <c r="R150" s="7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row>
    <row r="151" spans="1:204" s="29" customFormat="1" ht="15">
      <c r="A151" s="72"/>
      <c r="B151" s="72"/>
      <c r="C151" s="72"/>
      <c r="D151" s="72"/>
      <c r="E151" s="72"/>
      <c r="F151" s="72"/>
      <c r="G151" s="72"/>
      <c r="H151" s="72"/>
      <c r="I151" s="72"/>
      <c r="J151" s="71"/>
      <c r="K151" s="71"/>
      <c r="L151" s="71"/>
      <c r="M151" s="142"/>
      <c r="N151" s="191"/>
      <c r="O151" s="40"/>
      <c r="P151" s="40"/>
      <c r="Q151" s="40"/>
      <c r="R151" s="7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row>
    <row r="152" spans="1:204" s="29" customFormat="1" ht="15">
      <c r="A152" s="72"/>
      <c r="B152" s="72"/>
      <c r="C152" s="72"/>
      <c r="D152" s="72"/>
      <c r="E152" s="72"/>
      <c r="F152" s="72"/>
      <c r="G152" s="72"/>
      <c r="H152" s="72"/>
      <c r="I152" s="72"/>
      <c r="J152" s="71"/>
      <c r="K152" s="71"/>
      <c r="L152" s="71"/>
      <c r="M152" s="142"/>
      <c r="N152" s="191"/>
      <c r="O152" s="40"/>
      <c r="P152" s="40"/>
      <c r="Q152" s="40"/>
      <c r="R152" s="7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row>
    <row r="153" spans="1:204" s="29" customFormat="1" ht="15">
      <c r="A153" s="72"/>
      <c r="B153" s="72"/>
      <c r="C153" s="72"/>
      <c r="D153" s="72"/>
      <c r="E153" s="72"/>
      <c r="F153" s="72"/>
      <c r="G153" s="72"/>
      <c r="H153" s="72"/>
      <c r="I153" s="72"/>
      <c r="J153" s="71"/>
      <c r="K153" s="71"/>
      <c r="L153" s="71"/>
      <c r="M153" s="142"/>
      <c r="N153" s="191"/>
      <c r="O153" s="40"/>
      <c r="P153" s="40"/>
      <c r="Q153" s="40"/>
      <c r="R153" s="7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row>
    <row r="154" spans="1:204" s="29" customFormat="1" ht="15">
      <c r="A154" s="72"/>
      <c r="B154" s="72"/>
      <c r="C154" s="72"/>
      <c r="D154" s="72"/>
      <c r="E154" s="72"/>
      <c r="F154" s="72"/>
      <c r="G154" s="72"/>
      <c r="H154" s="72"/>
      <c r="I154" s="72"/>
      <c r="J154" s="71"/>
      <c r="K154" s="71"/>
      <c r="L154" s="71"/>
      <c r="M154" s="142"/>
      <c r="N154" s="191"/>
      <c r="O154" s="40"/>
      <c r="P154" s="40"/>
      <c r="Q154" s="40"/>
      <c r="R154" s="7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row>
    <row r="155" spans="1:204" s="29" customFormat="1" ht="15">
      <c r="A155" s="72"/>
      <c r="B155" s="72"/>
      <c r="C155" s="72"/>
      <c r="D155" s="72"/>
      <c r="E155" s="72"/>
      <c r="F155" s="72"/>
      <c r="G155" s="72"/>
      <c r="H155" s="72"/>
      <c r="I155" s="72"/>
      <c r="J155" s="71"/>
      <c r="K155" s="71"/>
      <c r="L155" s="71"/>
      <c r="M155" s="142"/>
      <c r="N155" s="191"/>
      <c r="O155" s="40"/>
      <c r="P155" s="40"/>
      <c r="Q155" s="40"/>
      <c r="R155" s="7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row>
    <row r="156" spans="1:204" s="29" customFormat="1" ht="15">
      <c r="A156" s="72"/>
      <c r="B156" s="72"/>
      <c r="C156" s="72"/>
      <c r="D156" s="72"/>
      <c r="E156" s="72"/>
      <c r="F156" s="72"/>
      <c r="G156" s="72"/>
      <c r="H156" s="72"/>
      <c r="I156" s="72"/>
      <c r="J156" s="71"/>
      <c r="K156" s="71"/>
      <c r="L156" s="71"/>
      <c r="M156" s="142"/>
      <c r="N156" s="191"/>
      <c r="O156" s="40"/>
      <c r="P156" s="40"/>
      <c r="Q156" s="40"/>
      <c r="R156" s="7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row>
    <row r="157" spans="1:204" s="29" customFormat="1" ht="17.25" customHeight="1">
      <c r="A157" s="72"/>
      <c r="B157" s="72"/>
      <c r="C157" s="72"/>
      <c r="D157" s="72"/>
      <c r="E157" s="72"/>
      <c r="F157" s="72"/>
      <c r="G157" s="72"/>
      <c r="H157" s="72"/>
      <c r="I157" s="72"/>
      <c r="J157" s="71"/>
      <c r="K157" s="71"/>
      <c r="L157" s="71"/>
      <c r="M157" s="142"/>
      <c r="N157" s="191"/>
      <c r="O157" s="40"/>
      <c r="P157" s="40"/>
      <c r="Q157" s="40"/>
      <c r="R157" s="7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row>
    <row r="158" spans="1:204" s="29" customFormat="1" ht="15">
      <c r="A158" s="72"/>
      <c r="B158" s="72"/>
      <c r="C158" s="72"/>
      <c r="D158" s="72"/>
      <c r="E158" s="72"/>
      <c r="F158" s="72"/>
      <c r="G158" s="72"/>
      <c r="H158" s="72"/>
      <c r="I158" s="72"/>
      <c r="J158" s="71"/>
      <c r="K158" s="71"/>
      <c r="L158" s="71"/>
      <c r="M158" s="142"/>
      <c r="N158" s="191"/>
      <c r="O158" s="40"/>
      <c r="P158" s="40"/>
      <c r="Q158" s="40"/>
      <c r="R158" s="7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row>
    <row r="159" spans="1:204" s="29" customFormat="1" ht="15">
      <c r="A159" s="72"/>
      <c r="B159" s="72"/>
      <c r="C159" s="72"/>
      <c r="D159" s="72"/>
      <c r="E159" s="72"/>
      <c r="F159" s="72"/>
      <c r="G159" s="72"/>
      <c r="H159" s="72"/>
      <c r="I159" s="72"/>
      <c r="J159" s="71"/>
      <c r="K159" s="71"/>
      <c r="L159" s="71"/>
      <c r="M159" s="142"/>
      <c r="N159" s="191"/>
      <c r="O159" s="40"/>
      <c r="P159" s="40"/>
      <c r="Q159" s="40"/>
      <c r="R159" s="7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row>
    <row r="160" spans="1:204" s="29" customFormat="1" ht="15">
      <c r="A160" s="72"/>
      <c r="B160" s="72"/>
      <c r="C160" s="72"/>
      <c r="D160" s="72"/>
      <c r="E160" s="72"/>
      <c r="F160" s="72"/>
      <c r="G160" s="72"/>
      <c r="H160" s="72"/>
      <c r="I160" s="72"/>
      <c r="J160" s="71"/>
      <c r="K160" s="71"/>
      <c r="L160" s="71"/>
      <c r="M160" s="142"/>
      <c r="N160" s="191"/>
      <c r="O160" s="40"/>
      <c r="P160" s="40"/>
      <c r="Q160" s="40"/>
      <c r="R160" s="7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row>
    <row r="161" spans="1:204" s="29" customFormat="1" ht="15">
      <c r="A161" s="72"/>
      <c r="B161" s="72"/>
      <c r="C161" s="72"/>
      <c r="D161" s="72"/>
      <c r="E161" s="72"/>
      <c r="F161" s="72"/>
      <c r="G161" s="72"/>
      <c r="H161" s="72"/>
      <c r="I161" s="72"/>
      <c r="J161" s="71"/>
      <c r="K161" s="71"/>
      <c r="L161" s="71"/>
      <c r="M161" s="142"/>
      <c r="N161" s="191"/>
      <c r="O161" s="40"/>
      <c r="P161" s="40"/>
      <c r="Q161" s="40"/>
      <c r="R161" s="7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row>
    <row r="162" spans="1:204" s="29" customFormat="1" ht="15">
      <c r="A162" s="72"/>
      <c r="B162" s="72"/>
      <c r="C162" s="72"/>
      <c r="D162" s="72"/>
      <c r="E162" s="72"/>
      <c r="F162" s="72"/>
      <c r="G162" s="72"/>
      <c r="H162" s="72"/>
      <c r="I162" s="72"/>
      <c r="J162" s="71"/>
      <c r="K162" s="71"/>
      <c r="L162" s="71"/>
      <c r="M162" s="142"/>
      <c r="N162" s="191"/>
      <c r="O162" s="40"/>
      <c r="P162" s="40"/>
      <c r="Q162" s="40"/>
      <c r="R162" s="7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row>
    <row r="163" spans="1:204" s="29" customFormat="1" ht="17.25" customHeight="1">
      <c r="A163" s="72"/>
      <c r="B163" s="72"/>
      <c r="C163" s="72"/>
      <c r="D163" s="72"/>
      <c r="E163" s="72"/>
      <c r="F163" s="72"/>
      <c r="G163" s="72"/>
      <c r="H163" s="72"/>
      <c r="I163" s="72"/>
      <c r="J163" s="71"/>
      <c r="K163" s="71"/>
      <c r="L163" s="71"/>
      <c r="M163" s="142"/>
      <c r="N163" s="191"/>
      <c r="O163" s="40"/>
      <c r="P163" s="40"/>
      <c r="Q163" s="40"/>
      <c r="R163" s="7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row>
    <row r="164" spans="1:204" s="29" customFormat="1" ht="15">
      <c r="A164" s="72"/>
      <c r="B164" s="72"/>
      <c r="C164" s="72"/>
      <c r="D164" s="72"/>
      <c r="E164" s="72"/>
      <c r="F164" s="72"/>
      <c r="G164" s="72"/>
      <c r="H164" s="72"/>
      <c r="I164" s="72"/>
      <c r="J164" s="71"/>
      <c r="K164" s="71"/>
      <c r="L164" s="71"/>
      <c r="M164" s="142"/>
      <c r="N164" s="191"/>
      <c r="O164" s="40"/>
      <c r="P164" s="40"/>
      <c r="Q164" s="40"/>
      <c r="R164" s="7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row>
    <row r="165" spans="1:204" s="29" customFormat="1" ht="15">
      <c r="A165" s="72"/>
      <c r="B165" s="72"/>
      <c r="C165" s="72"/>
      <c r="D165" s="72"/>
      <c r="E165" s="72"/>
      <c r="F165" s="72"/>
      <c r="G165" s="72"/>
      <c r="H165" s="72"/>
      <c r="I165" s="72"/>
      <c r="J165" s="71"/>
      <c r="K165" s="71"/>
      <c r="L165" s="71"/>
      <c r="M165" s="142"/>
      <c r="N165" s="191"/>
      <c r="O165" s="40"/>
      <c r="P165" s="40"/>
      <c r="Q165" s="40"/>
      <c r="R165" s="7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row>
    <row r="166" spans="1:204" s="29" customFormat="1" ht="15">
      <c r="A166" s="72"/>
      <c r="B166" s="72"/>
      <c r="C166" s="72"/>
      <c r="D166" s="72"/>
      <c r="E166" s="72"/>
      <c r="F166" s="72"/>
      <c r="G166" s="72"/>
      <c r="H166" s="72"/>
      <c r="I166" s="72"/>
      <c r="J166" s="71"/>
      <c r="K166" s="71"/>
      <c r="L166" s="71"/>
      <c r="M166" s="142"/>
      <c r="N166" s="191"/>
      <c r="O166" s="40"/>
      <c r="P166" s="40"/>
      <c r="Q166" s="40"/>
      <c r="R166" s="7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row>
    <row r="167" spans="1:204" s="29" customFormat="1" ht="15">
      <c r="A167" s="72"/>
      <c r="B167" s="72"/>
      <c r="C167" s="72"/>
      <c r="D167" s="72"/>
      <c r="E167" s="72"/>
      <c r="F167" s="72"/>
      <c r="G167" s="72"/>
      <c r="H167" s="72"/>
      <c r="I167" s="72"/>
      <c r="J167" s="71"/>
      <c r="K167" s="71"/>
      <c r="L167" s="71"/>
      <c r="M167" s="142"/>
      <c r="N167" s="191"/>
      <c r="O167" s="40"/>
      <c r="P167" s="40"/>
      <c r="Q167" s="40"/>
      <c r="R167" s="7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row>
    <row r="168" spans="1:204" s="29" customFormat="1" ht="15" collapsed="1">
      <c r="A168" s="72"/>
      <c r="B168" s="72"/>
      <c r="C168" s="72"/>
      <c r="D168" s="72"/>
      <c r="E168" s="72"/>
      <c r="F168" s="72"/>
      <c r="G168" s="72"/>
      <c r="H168" s="72"/>
      <c r="I168" s="72"/>
      <c r="J168" s="71"/>
      <c r="K168" s="71"/>
      <c r="L168" s="71"/>
      <c r="M168" s="142"/>
      <c r="N168" s="191"/>
      <c r="O168" s="40"/>
      <c r="P168" s="40"/>
      <c r="Q168" s="40"/>
      <c r="R168" s="7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row>
    <row r="169" spans="1:204" s="29" customFormat="1" ht="15">
      <c r="A169" s="72"/>
      <c r="B169" s="72"/>
      <c r="C169" s="72"/>
      <c r="D169" s="72"/>
      <c r="E169" s="72"/>
      <c r="F169" s="72"/>
      <c r="G169" s="72"/>
      <c r="H169" s="72"/>
      <c r="I169" s="72"/>
      <c r="J169" s="71"/>
      <c r="K169" s="71"/>
      <c r="L169" s="71"/>
      <c r="M169" s="142"/>
      <c r="N169" s="191"/>
      <c r="O169" s="40"/>
      <c r="P169" s="40"/>
      <c r="Q169" s="40"/>
      <c r="R169" s="7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row>
    <row r="170" spans="1:204" s="29" customFormat="1" ht="16.5" customHeight="1">
      <c r="A170" s="72"/>
      <c r="B170" s="72"/>
      <c r="C170" s="72"/>
      <c r="D170" s="72"/>
      <c r="E170" s="72"/>
      <c r="F170" s="72"/>
      <c r="G170" s="72"/>
      <c r="H170" s="72"/>
      <c r="I170" s="72"/>
      <c r="J170" s="71"/>
      <c r="K170" s="71"/>
      <c r="L170" s="71"/>
      <c r="M170" s="142"/>
      <c r="N170" s="191"/>
      <c r="O170" s="40"/>
      <c r="P170" s="40"/>
      <c r="Q170" s="40"/>
      <c r="R170" s="7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row>
    <row r="171" spans="1:204" s="29" customFormat="1" ht="15">
      <c r="A171" s="72"/>
      <c r="B171" s="72"/>
      <c r="C171" s="72"/>
      <c r="D171" s="72"/>
      <c r="E171" s="72"/>
      <c r="F171" s="72"/>
      <c r="G171" s="72"/>
      <c r="H171" s="72"/>
      <c r="I171" s="72"/>
      <c r="J171" s="71"/>
      <c r="K171" s="71"/>
      <c r="L171" s="71"/>
      <c r="M171" s="142"/>
      <c r="N171" s="191"/>
      <c r="O171" s="40"/>
      <c r="P171" s="40"/>
      <c r="Q171" s="40"/>
      <c r="R171" s="7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row>
    <row r="172" spans="1:204" s="29" customFormat="1" ht="15">
      <c r="A172" s="72"/>
      <c r="B172" s="72"/>
      <c r="C172" s="72"/>
      <c r="D172" s="72"/>
      <c r="E172" s="72"/>
      <c r="F172" s="72"/>
      <c r="G172" s="72"/>
      <c r="H172" s="72"/>
      <c r="I172" s="72"/>
      <c r="J172" s="71"/>
      <c r="K172" s="71"/>
      <c r="L172" s="71"/>
      <c r="M172" s="142"/>
      <c r="N172" s="191"/>
      <c r="O172" s="40"/>
      <c r="P172" s="40"/>
      <c r="Q172" s="40"/>
      <c r="R172" s="7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row>
    <row r="173" spans="1:204" s="29" customFormat="1" ht="15">
      <c r="A173" s="72"/>
      <c r="B173" s="72"/>
      <c r="C173" s="72"/>
      <c r="D173" s="72"/>
      <c r="E173" s="72"/>
      <c r="F173" s="72"/>
      <c r="G173" s="72"/>
      <c r="H173" s="72"/>
      <c r="I173" s="72"/>
      <c r="J173" s="71"/>
      <c r="K173" s="71"/>
      <c r="L173" s="71"/>
      <c r="M173" s="142"/>
      <c r="N173" s="191"/>
      <c r="O173" s="40"/>
      <c r="P173" s="40"/>
      <c r="Q173" s="40"/>
      <c r="R173" s="7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row>
    <row r="174" spans="1:204" s="29" customFormat="1" ht="15">
      <c r="A174" s="72"/>
      <c r="B174" s="72"/>
      <c r="C174" s="72"/>
      <c r="D174" s="72"/>
      <c r="E174" s="72"/>
      <c r="F174" s="72"/>
      <c r="G174" s="72"/>
      <c r="H174" s="72"/>
      <c r="I174" s="72"/>
      <c r="J174" s="71"/>
      <c r="K174" s="71"/>
      <c r="L174" s="71"/>
      <c r="M174" s="142"/>
      <c r="N174" s="191"/>
      <c r="O174" s="40"/>
      <c r="P174" s="40"/>
      <c r="Q174" s="40"/>
      <c r="R174" s="7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row>
    <row r="175" spans="1:204" s="29" customFormat="1" ht="15">
      <c r="A175" s="72"/>
      <c r="B175" s="72"/>
      <c r="C175" s="72"/>
      <c r="D175" s="72"/>
      <c r="E175" s="72"/>
      <c r="F175" s="72"/>
      <c r="G175" s="72"/>
      <c r="H175" s="72"/>
      <c r="I175" s="72"/>
      <c r="J175" s="71"/>
      <c r="K175" s="71"/>
      <c r="L175" s="71"/>
      <c r="M175" s="142"/>
      <c r="N175" s="191"/>
      <c r="O175" s="40"/>
      <c r="P175" s="40"/>
      <c r="Q175" s="40"/>
      <c r="R175" s="7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row>
    <row r="176" spans="1:204" s="29" customFormat="1" ht="15" customHeight="1">
      <c r="A176" s="72"/>
      <c r="B176" s="72"/>
      <c r="C176" s="72"/>
      <c r="D176" s="72"/>
      <c r="E176" s="72"/>
      <c r="F176" s="72"/>
      <c r="G176" s="72"/>
      <c r="H176" s="72"/>
      <c r="I176" s="72"/>
      <c r="J176" s="71"/>
      <c r="K176" s="71"/>
      <c r="L176" s="71"/>
      <c r="M176" s="142"/>
      <c r="N176" s="191"/>
      <c r="O176" s="40"/>
      <c r="P176" s="40"/>
      <c r="Q176" s="40"/>
      <c r="R176" s="7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row>
    <row r="177" spans="1:204" s="29" customFormat="1" ht="15">
      <c r="A177" s="72"/>
      <c r="B177" s="72"/>
      <c r="C177" s="72"/>
      <c r="D177" s="72"/>
      <c r="E177" s="72"/>
      <c r="F177" s="72"/>
      <c r="G177" s="72"/>
      <c r="H177" s="72"/>
      <c r="I177" s="72"/>
      <c r="J177" s="71"/>
      <c r="K177" s="71"/>
      <c r="L177" s="71"/>
      <c r="M177" s="142"/>
      <c r="N177" s="191"/>
      <c r="O177" s="40"/>
      <c r="P177" s="40"/>
      <c r="Q177" s="40"/>
      <c r="R177" s="7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row>
    <row r="178" spans="1:204" s="29" customFormat="1" ht="15">
      <c r="A178" s="72"/>
      <c r="B178" s="72"/>
      <c r="C178" s="72"/>
      <c r="D178" s="72"/>
      <c r="E178" s="72"/>
      <c r="F178" s="72"/>
      <c r="G178" s="72"/>
      <c r="H178" s="72"/>
      <c r="I178" s="72"/>
      <c r="J178" s="71"/>
      <c r="K178" s="71"/>
      <c r="L178" s="71"/>
      <c r="M178" s="142"/>
      <c r="N178" s="191"/>
      <c r="O178" s="40"/>
      <c r="P178" s="40"/>
      <c r="Q178" s="40"/>
      <c r="R178" s="7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row>
    <row r="179" spans="1:204" s="29" customFormat="1" ht="15">
      <c r="A179" s="72"/>
      <c r="B179" s="72"/>
      <c r="C179" s="72"/>
      <c r="D179" s="72"/>
      <c r="E179" s="72"/>
      <c r="F179" s="72"/>
      <c r="G179" s="72"/>
      <c r="H179" s="72"/>
      <c r="I179" s="72"/>
      <c r="J179" s="71"/>
      <c r="K179" s="71"/>
      <c r="L179" s="71"/>
      <c r="M179" s="142"/>
      <c r="N179" s="191"/>
      <c r="O179" s="40"/>
      <c r="P179" s="40"/>
      <c r="Q179" s="40"/>
      <c r="R179" s="7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row>
    <row r="180" spans="1:204" s="29" customFormat="1" ht="15">
      <c r="A180" s="72"/>
      <c r="B180" s="72"/>
      <c r="C180" s="72"/>
      <c r="D180" s="72"/>
      <c r="E180" s="72"/>
      <c r="F180" s="72"/>
      <c r="G180" s="72"/>
      <c r="H180" s="72"/>
      <c r="I180" s="72"/>
      <c r="J180" s="71"/>
      <c r="K180" s="71"/>
      <c r="L180" s="71"/>
      <c r="M180" s="142"/>
      <c r="N180" s="191"/>
      <c r="O180" s="40"/>
      <c r="P180" s="40"/>
      <c r="Q180" s="40"/>
      <c r="R180" s="7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row>
    <row r="181" spans="1:204" s="29" customFormat="1" ht="15">
      <c r="A181" s="72"/>
      <c r="B181" s="72"/>
      <c r="C181" s="72"/>
      <c r="D181" s="72"/>
      <c r="E181" s="72"/>
      <c r="F181" s="72"/>
      <c r="G181" s="72"/>
      <c r="H181" s="72"/>
      <c r="I181" s="72"/>
      <c r="J181" s="71"/>
      <c r="K181" s="71"/>
      <c r="L181" s="71"/>
      <c r="M181" s="142"/>
      <c r="N181" s="191"/>
      <c r="O181" s="40"/>
      <c r="P181" s="40"/>
      <c r="Q181" s="40"/>
      <c r="R181" s="7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row>
    <row r="182" spans="1:204" s="29" customFormat="1" ht="15">
      <c r="A182" s="72"/>
      <c r="B182" s="72"/>
      <c r="C182" s="72"/>
      <c r="D182" s="72"/>
      <c r="E182" s="72"/>
      <c r="F182" s="72"/>
      <c r="G182" s="72"/>
      <c r="H182" s="72"/>
      <c r="I182" s="72"/>
      <c r="J182" s="71"/>
      <c r="K182" s="71"/>
      <c r="L182" s="71"/>
      <c r="M182" s="142"/>
      <c r="N182" s="191"/>
      <c r="O182" s="40"/>
      <c r="P182" s="40"/>
      <c r="Q182" s="40"/>
      <c r="R182" s="7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row>
    <row r="183" spans="1:204" s="29" customFormat="1" ht="15">
      <c r="A183" s="72"/>
      <c r="B183" s="72"/>
      <c r="C183" s="72"/>
      <c r="D183" s="72"/>
      <c r="E183" s="72"/>
      <c r="F183" s="72"/>
      <c r="G183" s="72"/>
      <c r="H183" s="72"/>
      <c r="I183" s="72"/>
      <c r="J183" s="71"/>
      <c r="K183" s="71"/>
      <c r="L183" s="71"/>
      <c r="M183" s="142"/>
      <c r="N183" s="191"/>
      <c r="O183" s="40"/>
      <c r="P183" s="40"/>
      <c r="Q183" s="40"/>
      <c r="R183" s="7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row>
    <row r="184" spans="1:204" s="29" customFormat="1" ht="15">
      <c r="A184" s="72"/>
      <c r="B184" s="72"/>
      <c r="C184" s="72"/>
      <c r="D184" s="72"/>
      <c r="E184" s="72"/>
      <c r="F184" s="72"/>
      <c r="G184" s="72"/>
      <c r="H184" s="72"/>
      <c r="I184" s="72"/>
      <c r="J184" s="71"/>
      <c r="K184" s="71"/>
      <c r="L184" s="71"/>
      <c r="M184" s="142"/>
      <c r="N184" s="191"/>
      <c r="O184" s="40"/>
      <c r="P184" s="40"/>
      <c r="Q184" s="40"/>
      <c r="R184" s="7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row>
    <row r="185" spans="1:204" s="29" customFormat="1" ht="15">
      <c r="A185" s="72"/>
      <c r="B185" s="72"/>
      <c r="C185" s="72"/>
      <c r="D185" s="72"/>
      <c r="E185" s="72"/>
      <c r="F185" s="72"/>
      <c r="G185" s="72"/>
      <c r="H185" s="72"/>
      <c r="I185" s="72"/>
      <c r="J185" s="71"/>
      <c r="K185" s="71"/>
      <c r="L185" s="71"/>
      <c r="M185" s="142"/>
      <c r="N185" s="191"/>
      <c r="O185" s="40"/>
      <c r="P185" s="40"/>
      <c r="Q185" s="40"/>
      <c r="R185" s="7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row>
    <row r="186" spans="1:204" s="29" customFormat="1" ht="15">
      <c r="A186" s="72"/>
      <c r="B186" s="72"/>
      <c r="C186" s="72"/>
      <c r="D186" s="72"/>
      <c r="E186" s="72"/>
      <c r="F186" s="72"/>
      <c r="G186" s="72"/>
      <c r="H186" s="72"/>
      <c r="I186" s="72"/>
      <c r="J186" s="71"/>
      <c r="K186" s="71"/>
      <c r="L186" s="71"/>
      <c r="M186" s="142"/>
      <c r="N186" s="191"/>
      <c r="O186" s="40"/>
      <c r="P186" s="40"/>
      <c r="Q186" s="40"/>
      <c r="R186" s="7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row>
    <row r="187" spans="1:204" s="29" customFormat="1" ht="15">
      <c r="A187" s="72"/>
      <c r="B187" s="72"/>
      <c r="C187" s="72"/>
      <c r="D187" s="72"/>
      <c r="E187" s="72"/>
      <c r="F187" s="72"/>
      <c r="G187" s="72"/>
      <c r="H187" s="72"/>
      <c r="I187" s="72"/>
      <c r="J187" s="71"/>
      <c r="K187" s="71"/>
      <c r="L187" s="71"/>
      <c r="M187" s="142"/>
      <c r="N187" s="191"/>
      <c r="O187" s="40"/>
      <c r="P187" s="40"/>
      <c r="Q187" s="40"/>
      <c r="R187" s="7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row>
    <row r="188" spans="1:204" s="29" customFormat="1" ht="15">
      <c r="A188" s="72"/>
      <c r="B188" s="72"/>
      <c r="C188" s="72"/>
      <c r="D188" s="72"/>
      <c r="E188" s="72"/>
      <c r="F188" s="72"/>
      <c r="G188" s="72"/>
      <c r="H188" s="72"/>
      <c r="I188" s="72"/>
      <c r="J188" s="71"/>
      <c r="K188" s="71"/>
      <c r="L188" s="71"/>
      <c r="M188" s="142"/>
      <c r="N188" s="191"/>
      <c r="O188" s="40"/>
      <c r="P188" s="40"/>
      <c r="Q188" s="40"/>
      <c r="R188" s="7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row>
    <row r="189" spans="1:204" s="29" customFormat="1" ht="15">
      <c r="A189" s="72"/>
      <c r="B189" s="72"/>
      <c r="C189" s="72"/>
      <c r="D189" s="72"/>
      <c r="E189" s="72"/>
      <c r="F189" s="72"/>
      <c r="G189" s="72"/>
      <c r="H189" s="72"/>
      <c r="I189" s="72"/>
      <c r="J189" s="71"/>
      <c r="K189" s="71"/>
      <c r="L189" s="71"/>
      <c r="M189" s="142"/>
      <c r="N189" s="191"/>
      <c r="O189" s="40"/>
      <c r="P189" s="40"/>
      <c r="Q189" s="40"/>
      <c r="R189" s="7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row>
    <row r="190" spans="1:204" s="29" customFormat="1" ht="15">
      <c r="A190" s="72"/>
      <c r="B190" s="72"/>
      <c r="C190" s="72"/>
      <c r="D190" s="72"/>
      <c r="E190" s="72"/>
      <c r="F190" s="72"/>
      <c r="G190" s="72"/>
      <c r="H190" s="72"/>
      <c r="I190" s="72"/>
      <c r="J190" s="71"/>
      <c r="K190" s="71"/>
      <c r="L190" s="71"/>
      <c r="M190" s="142"/>
      <c r="N190" s="191"/>
      <c r="O190" s="40"/>
      <c r="P190" s="40"/>
      <c r="Q190" s="40"/>
      <c r="R190" s="7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row>
    <row r="191" spans="1:204" s="29" customFormat="1" ht="15">
      <c r="A191" s="72"/>
      <c r="B191" s="72"/>
      <c r="C191" s="72"/>
      <c r="D191" s="72"/>
      <c r="E191" s="72"/>
      <c r="F191" s="72"/>
      <c r="G191" s="72"/>
      <c r="H191" s="72"/>
      <c r="I191" s="72"/>
      <c r="J191" s="71"/>
      <c r="K191" s="71"/>
      <c r="L191" s="71"/>
      <c r="M191" s="142"/>
      <c r="N191" s="191"/>
      <c r="O191" s="40"/>
      <c r="P191" s="40"/>
      <c r="Q191" s="40"/>
      <c r="R191" s="7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row>
    <row r="192" spans="1:204" s="29" customFormat="1" ht="15">
      <c r="A192" s="72"/>
      <c r="B192" s="72"/>
      <c r="C192" s="72"/>
      <c r="D192" s="72"/>
      <c r="E192" s="72"/>
      <c r="F192" s="72"/>
      <c r="G192" s="72"/>
      <c r="H192" s="72"/>
      <c r="I192" s="72"/>
      <c r="J192" s="71"/>
      <c r="K192" s="71"/>
      <c r="L192" s="71"/>
      <c r="M192" s="142"/>
      <c r="N192" s="191"/>
      <c r="O192" s="40"/>
      <c r="P192" s="40"/>
      <c r="Q192" s="40"/>
      <c r="R192" s="7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row>
    <row r="193" spans="1:204" s="29" customFormat="1" ht="15">
      <c r="A193" s="72"/>
      <c r="B193" s="72"/>
      <c r="C193" s="72"/>
      <c r="D193" s="72"/>
      <c r="E193" s="72"/>
      <c r="F193" s="72"/>
      <c r="G193" s="72"/>
      <c r="H193" s="72"/>
      <c r="I193" s="72"/>
      <c r="J193" s="71"/>
      <c r="K193" s="71"/>
      <c r="L193" s="71"/>
      <c r="M193" s="142"/>
      <c r="N193" s="191"/>
      <c r="O193" s="40"/>
      <c r="P193" s="40"/>
      <c r="Q193" s="40"/>
      <c r="R193" s="7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row>
    <row r="194" spans="1:204" s="29" customFormat="1" ht="15">
      <c r="A194" s="72"/>
      <c r="B194" s="72"/>
      <c r="C194" s="72"/>
      <c r="D194" s="72"/>
      <c r="E194" s="72"/>
      <c r="F194" s="72"/>
      <c r="G194" s="72"/>
      <c r="H194" s="72"/>
      <c r="I194" s="72"/>
      <c r="J194" s="71"/>
      <c r="K194" s="71"/>
      <c r="L194" s="71"/>
      <c r="M194" s="142"/>
      <c r="N194" s="191"/>
      <c r="O194" s="40"/>
      <c r="P194" s="40"/>
      <c r="Q194" s="40"/>
      <c r="R194" s="7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row>
    <row r="195" spans="1:204" s="29" customFormat="1" ht="15">
      <c r="A195" s="72"/>
      <c r="B195" s="72"/>
      <c r="C195" s="72"/>
      <c r="D195" s="72"/>
      <c r="E195" s="72"/>
      <c r="F195" s="72"/>
      <c r="G195" s="72"/>
      <c r="H195" s="72"/>
      <c r="I195" s="72"/>
      <c r="J195" s="71"/>
      <c r="K195" s="71"/>
      <c r="L195" s="71"/>
      <c r="M195" s="142"/>
      <c r="N195" s="191"/>
      <c r="O195" s="40"/>
      <c r="P195" s="40"/>
      <c r="Q195" s="40"/>
      <c r="R195" s="7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row>
    <row r="196" spans="1:204" s="29" customFormat="1" ht="15">
      <c r="A196" s="72"/>
      <c r="B196" s="72"/>
      <c r="C196" s="72"/>
      <c r="D196" s="72"/>
      <c r="E196" s="72"/>
      <c r="F196" s="72"/>
      <c r="G196" s="72"/>
      <c r="H196" s="72"/>
      <c r="I196" s="72"/>
      <c r="J196" s="71"/>
      <c r="K196" s="71"/>
      <c r="L196" s="71"/>
      <c r="M196" s="142"/>
      <c r="N196" s="191"/>
      <c r="O196" s="40"/>
      <c r="P196" s="40"/>
      <c r="Q196" s="40"/>
      <c r="R196" s="7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row>
    <row r="197" spans="1:204" s="29" customFormat="1" ht="15" customHeight="1">
      <c r="A197" s="72"/>
      <c r="B197" s="72"/>
      <c r="C197" s="72"/>
      <c r="D197" s="72"/>
      <c r="E197" s="72"/>
      <c r="F197" s="72"/>
      <c r="G197" s="72"/>
      <c r="H197" s="72"/>
      <c r="I197" s="72"/>
      <c r="J197" s="71"/>
      <c r="K197" s="71"/>
      <c r="L197" s="71"/>
      <c r="M197" s="142"/>
      <c r="N197" s="191"/>
      <c r="O197" s="40"/>
      <c r="P197" s="40"/>
      <c r="Q197" s="40"/>
      <c r="R197" s="7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row>
    <row r="198" spans="1:204" s="29" customFormat="1" ht="15.75" customHeight="1" collapsed="1">
      <c r="A198" s="72"/>
      <c r="B198" s="72"/>
      <c r="C198" s="72"/>
      <c r="D198" s="72"/>
      <c r="E198" s="72"/>
      <c r="F198" s="72"/>
      <c r="G198" s="72"/>
      <c r="H198" s="72"/>
      <c r="I198" s="72"/>
      <c r="J198" s="71"/>
      <c r="K198" s="71"/>
      <c r="L198" s="71"/>
      <c r="M198" s="142"/>
      <c r="N198" s="191"/>
      <c r="O198" s="40"/>
      <c r="P198" s="40"/>
      <c r="Q198" s="40"/>
      <c r="R198" s="7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row>
    <row r="199" spans="1:204" s="29" customFormat="1" ht="15">
      <c r="A199" s="72"/>
      <c r="B199" s="72"/>
      <c r="C199" s="72"/>
      <c r="D199" s="72"/>
      <c r="E199" s="72"/>
      <c r="F199" s="72"/>
      <c r="G199" s="72"/>
      <c r="H199" s="72"/>
      <c r="I199" s="72"/>
      <c r="J199" s="71"/>
      <c r="K199" s="71"/>
      <c r="L199" s="71"/>
      <c r="M199" s="142"/>
      <c r="N199" s="191"/>
      <c r="O199" s="40"/>
      <c r="P199" s="40"/>
      <c r="Q199" s="40"/>
      <c r="R199" s="7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row>
    <row r="200" spans="1:204" s="29" customFormat="1" ht="15">
      <c r="A200" s="72"/>
      <c r="B200" s="72"/>
      <c r="C200" s="72"/>
      <c r="D200" s="72"/>
      <c r="E200" s="72"/>
      <c r="F200" s="72"/>
      <c r="G200" s="72"/>
      <c r="H200" s="72"/>
      <c r="I200" s="72"/>
      <c r="J200" s="71"/>
      <c r="K200" s="71"/>
      <c r="L200" s="71"/>
      <c r="M200" s="142"/>
      <c r="N200" s="191"/>
      <c r="O200" s="40"/>
      <c r="P200" s="40"/>
      <c r="Q200" s="40"/>
      <c r="R200" s="7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row>
    <row r="201" spans="1:204" s="29" customFormat="1" ht="15">
      <c r="A201" s="72"/>
      <c r="B201" s="72"/>
      <c r="C201" s="72"/>
      <c r="D201" s="72"/>
      <c r="E201" s="72"/>
      <c r="F201" s="72"/>
      <c r="G201" s="72"/>
      <c r="H201" s="72"/>
      <c r="I201" s="72"/>
      <c r="J201" s="71"/>
      <c r="K201" s="71"/>
      <c r="L201" s="71"/>
      <c r="M201" s="142"/>
      <c r="N201" s="191"/>
      <c r="O201" s="40"/>
      <c r="P201" s="40"/>
      <c r="Q201" s="40"/>
      <c r="R201" s="7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row>
    <row r="202" spans="1:204" s="29" customFormat="1" ht="15">
      <c r="A202" s="72"/>
      <c r="B202" s="72"/>
      <c r="C202" s="72"/>
      <c r="D202" s="72"/>
      <c r="E202" s="72"/>
      <c r="F202" s="72"/>
      <c r="G202" s="72"/>
      <c r="H202" s="72"/>
      <c r="I202" s="72"/>
      <c r="J202" s="71"/>
      <c r="K202" s="71"/>
      <c r="L202" s="71"/>
      <c r="M202" s="142"/>
      <c r="N202" s="191"/>
      <c r="O202" s="40"/>
      <c r="P202" s="40"/>
      <c r="Q202" s="40"/>
      <c r="R202" s="7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row>
    <row r="203" spans="1:204" s="29" customFormat="1" ht="15">
      <c r="A203" s="72"/>
      <c r="B203" s="72"/>
      <c r="C203" s="72"/>
      <c r="D203" s="72"/>
      <c r="E203" s="72"/>
      <c r="F203" s="72"/>
      <c r="G203" s="72"/>
      <c r="H203" s="72"/>
      <c r="I203" s="72"/>
      <c r="J203" s="71"/>
      <c r="K203" s="71"/>
      <c r="L203" s="71"/>
      <c r="M203" s="142"/>
      <c r="N203" s="191"/>
      <c r="O203" s="40"/>
      <c r="P203" s="40"/>
      <c r="Q203" s="40"/>
      <c r="R203" s="7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row>
    <row r="204" spans="1:204" s="29" customFormat="1" ht="15">
      <c r="A204" s="72"/>
      <c r="B204" s="72"/>
      <c r="C204" s="72"/>
      <c r="D204" s="72"/>
      <c r="E204" s="72"/>
      <c r="F204" s="72"/>
      <c r="G204" s="72"/>
      <c r="H204" s="72"/>
      <c r="I204" s="72"/>
      <c r="J204" s="71"/>
      <c r="K204" s="71"/>
      <c r="L204" s="71"/>
      <c r="M204" s="142"/>
      <c r="N204" s="191"/>
      <c r="O204" s="40"/>
      <c r="P204" s="40"/>
      <c r="Q204" s="40"/>
      <c r="R204" s="7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row>
    <row r="205" spans="1:204" s="29" customFormat="1" ht="15">
      <c r="A205" s="72"/>
      <c r="B205" s="72"/>
      <c r="C205" s="72"/>
      <c r="D205" s="72"/>
      <c r="E205" s="72"/>
      <c r="F205" s="72"/>
      <c r="G205" s="72"/>
      <c r="H205" s="72"/>
      <c r="I205" s="72"/>
      <c r="J205" s="71"/>
      <c r="K205" s="71"/>
      <c r="L205" s="71"/>
      <c r="M205" s="142"/>
      <c r="N205" s="191"/>
      <c r="O205" s="40"/>
      <c r="P205" s="40"/>
      <c r="Q205" s="40"/>
      <c r="R205" s="7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row>
    <row r="206" spans="1:204" s="29" customFormat="1" ht="15">
      <c r="A206" s="72"/>
      <c r="B206" s="72"/>
      <c r="C206" s="72"/>
      <c r="D206" s="72"/>
      <c r="E206" s="72"/>
      <c r="F206" s="72"/>
      <c r="G206" s="72"/>
      <c r="H206" s="72"/>
      <c r="I206" s="72"/>
      <c r="J206" s="71"/>
      <c r="K206" s="71"/>
      <c r="L206" s="71"/>
      <c r="M206" s="142"/>
      <c r="N206" s="191"/>
      <c r="O206" s="40"/>
      <c r="P206" s="40"/>
      <c r="Q206" s="40"/>
      <c r="R206" s="7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row>
    <row r="207" spans="1:204" s="29" customFormat="1" ht="15">
      <c r="A207" s="72"/>
      <c r="B207" s="72"/>
      <c r="C207" s="72"/>
      <c r="D207" s="72"/>
      <c r="E207" s="72"/>
      <c r="F207" s="72"/>
      <c r="G207" s="72"/>
      <c r="H207" s="72"/>
      <c r="I207" s="72"/>
      <c r="J207" s="71"/>
      <c r="K207" s="71"/>
      <c r="L207" s="71"/>
      <c r="M207" s="142"/>
      <c r="N207" s="191"/>
      <c r="O207" s="40"/>
      <c r="P207" s="40"/>
      <c r="Q207" s="40"/>
      <c r="R207" s="7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row>
    <row r="208" spans="1:204" s="29" customFormat="1" ht="15">
      <c r="A208" s="72"/>
      <c r="B208" s="72"/>
      <c r="C208" s="72"/>
      <c r="D208" s="72"/>
      <c r="E208" s="72"/>
      <c r="F208" s="72"/>
      <c r="G208" s="72"/>
      <c r="H208" s="72"/>
      <c r="I208" s="72"/>
      <c r="J208" s="71"/>
      <c r="K208" s="71"/>
      <c r="L208" s="71"/>
      <c r="M208" s="142"/>
      <c r="N208" s="191"/>
      <c r="O208" s="40"/>
      <c r="P208" s="40"/>
      <c r="Q208" s="40"/>
      <c r="R208" s="7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c r="DE208" s="40"/>
      <c r="DF208" s="40"/>
      <c r="DG208" s="40"/>
      <c r="DH208" s="40"/>
      <c r="DI208" s="40"/>
      <c r="DJ208" s="40"/>
      <c r="DK208" s="40"/>
      <c r="DL208" s="40"/>
      <c r="DM208" s="40"/>
      <c r="DN208" s="40"/>
      <c r="DO208" s="40"/>
      <c r="DP208" s="40"/>
      <c r="DQ208" s="40"/>
      <c r="DR208" s="40"/>
      <c r="DS208" s="40"/>
      <c r="DT208" s="40"/>
      <c r="DU208" s="40"/>
      <c r="DV208" s="40"/>
      <c r="DW208" s="40"/>
      <c r="DX208" s="40"/>
      <c r="DY208" s="40"/>
      <c r="DZ208" s="40"/>
      <c r="EA208" s="40"/>
      <c r="EB208" s="40"/>
      <c r="EC208" s="40"/>
      <c r="ED208" s="40"/>
      <c r="EE208" s="40"/>
      <c r="EF208" s="40"/>
      <c r="EG208" s="40"/>
      <c r="EH208" s="40"/>
      <c r="EI208" s="40"/>
      <c r="EJ208" s="40"/>
      <c r="EK208" s="40"/>
      <c r="EL208" s="40"/>
      <c r="EM208" s="40"/>
      <c r="EN208" s="40"/>
      <c r="EO208" s="40"/>
      <c r="EP208" s="40"/>
      <c r="EQ208" s="40"/>
      <c r="ER208" s="40"/>
      <c r="ES208" s="40"/>
      <c r="ET208" s="40"/>
      <c r="EU208" s="40"/>
      <c r="EV208" s="40"/>
      <c r="EW208" s="40"/>
      <c r="EX208" s="40"/>
      <c r="EY208" s="40"/>
      <c r="EZ208" s="40"/>
      <c r="FA208" s="40"/>
      <c r="FB208" s="40"/>
      <c r="FC208" s="40"/>
      <c r="FD208" s="40"/>
      <c r="FE208" s="40"/>
      <c r="FF208" s="40"/>
      <c r="FG208" s="40"/>
      <c r="FH208" s="40"/>
      <c r="FI208" s="40"/>
      <c r="FJ208" s="40"/>
      <c r="FK208" s="40"/>
      <c r="FL208" s="40"/>
      <c r="FM208" s="40"/>
      <c r="FN208" s="40"/>
      <c r="FO208" s="40"/>
      <c r="FP208" s="40"/>
      <c r="FQ208" s="40"/>
      <c r="FR208" s="40"/>
      <c r="FS208" s="40"/>
      <c r="FT208" s="40"/>
      <c r="FU208" s="40"/>
      <c r="FV208" s="40"/>
      <c r="FW208" s="40"/>
      <c r="FX208" s="40"/>
      <c r="FY208" s="40"/>
      <c r="FZ208" s="40"/>
      <c r="GA208" s="40"/>
      <c r="GB208" s="40"/>
      <c r="GC208" s="40"/>
      <c r="GD208" s="40"/>
      <c r="GE208" s="40"/>
      <c r="GF208" s="40"/>
      <c r="GG208" s="40"/>
      <c r="GH208" s="40"/>
      <c r="GI208" s="40"/>
      <c r="GJ208" s="40"/>
      <c r="GK208" s="40"/>
      <c r="GL208" s="40"/>
      <c r="GM208" s="40"/>
      <c r="GN208" s="40"/>
      <c r="GO208" s="40"/>
      <c r="GP208" s="40"/>
      <c r="GQ208" s="40"/>
      <c r="GR208" s="40"/>
      <c r="GS208" s="40"/>
      <c r="GT208" s="40"/>
      <c r="GU208" s="40"/>
      <c r="GV208" s="40"/>
    </row>
    <row r="209" spans="1:204" s="29" customFormat="1" ht="15">
      <c r="A209" s="72"/>
      <c r="B209" s="72"/>
      <c r="C209" s="72"/>
      <c r="D209" s="72"/>
      <c r="E209" s="72"/>
      <c r="F209" s="72"/>
      <c r="G209" s="72"/>
      <c r="H209" s="72"/>
      <c r="I209" s="72"/>
      <c r="J209" s="71"/>
      <c r="K209" s="71"/>
      <c r="L209" s="71"/>
      <c r="M209" s="142"/>
      <c r="N209" s="191"/>
      <c r="O209" s="40"/>
      <c r="P209" s="40"/>
      <c r="Q209" s="40"/>
      <c r="R209" s="7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c r="BS209" s="40"/>
      <c r="BT209" s="40"/>
      <c r="BU209" s="40"/>
      <c r="BV209" s="40"/>
      <c r="BW209" s="40"/>
      <c r="BX209" s="40"/>
      <c r="BY209" s="40"/>
      <c r="BZ209" s="40"/>
      <c r="CA209" s="40"/>
      <c r="CB209" s="40"/>
      <c r="CC209" s="40"/>
      <c r="CD209" s="40"/>
      <c r="CE209" s="40"/>
      <c r="CF209" s="40"/>
      <c r="CG209" s="40"/>
      <c r="CH209" s="40"/>
      <c r="CI209" s="40"/>
      <c r="CJ209" s="40"/>
      <c r="CK209" s="40"/>
      <c r="CL209" s="40"/>
      <c r="CM209" s="40"/>
      <c r="CN209" s="40"/>
      <c r="CO209" s="40"/>
      <c r="CP209" s="40"/>
      <c r="CQ209" s="40"/>
      <c r="CR209" s="40"/>
      <c r="CS209" s="40"/>
      <c r="CT209" s="40"/>
      <c r="CU209" s="40"/>
      <c r="CV209" s="40"/>
      <c r="CW209" s="40"/>
      <c r="CX209" s="40"/>
      <c r="CY209" s="40"/>
      <c r="CZ209" s="40"/>
      <c r="DA209" s="40"/>
      <c r="DB209" s="40"/>
      <c r="DC209" s="40"/>
      <c r="DD209" s="40"/>
      <c r="DE209" s="40"/>
      <c r="DF209" s="40"/>
      <c r="DG209" s="40"/>
      <c r="DH209" s="40"/>
      <c r="DI209" s="40"/>
      <c r="DJ209" s="40"/>
      <c r="DK209" s="40"/>
      <c r="DL209" s="40"/>
      <c r="DM209" s="40"/>
      <c r="DN209" s="40"/>
      <c r="DO209" s="40"/>
      <c r="DP209" s="40"/>
      <c r="DQ209" s="40"/>
      <c r="DR209" s="40"/>
      <c r="DS209" s="40"/>
      <c r="DT209" s="40"/>
      <c r="DU209" s="40"/>
      <c r="DV209" s="40"/>
      <c r="DW209" s="40"/>
      <c r="DX209" s="40"/>
      <c r="DY209" s="40"/>
      <c r="DZ209" s="40"/>
      <c r="EA209" s="40"/>
      <c r="EB209" s="40"/>
      <c r="EC209" s="40"/>
      <c r="ED209" s="40"/>
      <c r="EE209" s="40"/>
      <c r="EF209" s="40"/>
      <c r="EG209" s="40"/>
      <c r="EH209" s="40"/>
      <c r="EI209" s="40"/>
      <c r="EJ209" s="40"/>
      <c r="EK209" s="40"/>
      <c r="EL209" s="40"/>
      <c r="EM209" s="40"/>
      <c r="EN209" s="40"/>
      <c r="EO209" s="40"/>
      <c r="EP209" s="40"/>
      <c r="EQ209" s="40"/>
      <c r="ER209" s="40"/>
      <c r="ES209" s="40"/>
      <c r="ET209" s="40"/>
      <c r="EU209" s="40"/>
      <c r="EV209" s="40"/>
      <c r="EW209" s="40"/>
      <c r="EX209" s="40"/>
      <c r="EY209" s="40"/>
      <c r="EZ209" s="40"/>
      <c r="FA209" s="40"/>
      <c r="FB209" s="40"/>
      <c r="FC209" s="40"/>
      <c r="FD209" s="40"/>
      <c r="FE209" s="40"/>
      <c r="FF209" s="40"/>
      <c r="FG209" s="40"/>
      <c r="FH209" s="40"/>
      <c r="FI209" s="40"/>
      <c r="FJ209" s="40"/>
      <c r="FK209" s="40"/>
      <c r="FL209" s="40"/>
      <c r="FM209" s="40"/>
      <c r="FN209" s="40"/>
      <c r="FO209" s="40"/>
      <c r="FP209" s="40"/>
      <c r="FQ209" s="40"/>
      <c r="FR209" s="40"/>
      <c r="FS209" s="40"/>
      <c r="FT209" s="40"/>
      <c r="FU209" s="40"/>
      <c r="FV209" s="40"/>
      <c r="FW209" s="40"/>
      <c r="FX209" s="40"/>
      <c r="FY209" s="40"/>
      <c r="FZ209" s="40"/>
      <c r="GA209" s="40"/>
      <c r="GB209" s="40"/>
      <c r="GC209" s="40"/>
      <c r="GD209" s="40"/>
      <c r="GE209" s="40"/>
      <c r="GF209" s="40"/>
      <c r="GG209" s="40"/>
      <c r="GH209" s="40"/>
      <c r="GI209" s="40"/>
      <c r="GJ209" s="40"/>
      <c r="GK209" s="40"/>
      <c r="GL209" s="40"/>
      <c r="GM209" s="40"/>
      <c r="GN209" s="40"/>
      <c r="GO209" s="40"/>
      <c r="GP209" s="40"/>
      <c r="GQ209" s="40"/>
      <c r="GR209" s="40"/>
      <c r="GS209" s="40"/>
      <c r="GT209" s="40"/>
      <c r="GU209" s="40"/>
      <c r="GV209" s="40"/>
    </row>
    <row r="210" spans="1:204" s="29" customFormat="1" ht="15">
      <c r="A210" s="72"/>
      <c r="B210" s="72"/>
      <c r="C210" s="72"/>
      <c r="D210" s="72"/>
      <c r="E210" s="72"/>
      <c r="F210" s="72"/>
      <c r="G210" s="72"/>
      <c r="H210" s="72"/>
      <c r="I210" s="72"/>
      <c r="J210" s="71"/>
      <c r="K210" s="71"/>
      <c r="L210" s="71"/>
      <c r="M210" s="142"/>
      <c r="N210" s="191"/>
      <c r="O210" s="40"/>
      <c r="P210" s="40"/>
      <c r="Q210" s="40"/>
      <c r="R210" s="7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c r="DE210" s="40"/>
      <c r="DF210" s="40"/>
      <c r="DG210" s="40"/>
      <c r="DH210" s="40"/>
      <c r="DI210" s="40"/>
      <c r="DJ210" s="40"/>
      <c r="DK210" s="40"/>
      <c r="DL210" s="40"/>
      <c r="DM210" s="40"/>
      <c r="DN210" s="40"/>
      <c r="DO210" s="40"/>
      <c r="DP210" s="40"/>
      <c r="DQ210" s="40"/>
      <c r="DR210" s="40"/>
      <c r="DS210" s="40"/>
      <c r="DT210" s="40"/>
      <c r="DU210" s="40"/>
      <c r="DV210" s="40"/>
      <c r="DW210" s="40"/>
      <c r="DX210" s="40"/>
      <c r="DY210" s="40"/>
      <c r="DZ210" s="40"/>
      <c r="EA210" s="40"/>
      <c r="EB210" s="40"/>
      <c r="EC210" s="40"/>
      <c r="ED210" s="40"/>
      <c r="EE210" s="40"/>
      <c r="EF210" s="40"/>
      <c r="EG210" s="40"/>
      <c r="EH210" s="40"/>
      <c r="EI210" s="40"/>
      <c r="EJ210" s="40"/>
      <c r="EK210" s="40"/>
      <c r="EL210" s="40"/>
      <c r="EM210" s="40"/>
      <c r="EN210" s="40"/>
      <c r="EO210" s="40"/>
      <c r="EP210" s="40"/>
      <c r="EQ210" s="40"/>
      <c r="ER210" s="40"/>
      <c r="ES210" s="40"/>
      <c r="ET210" s="40"/>
      <c r="EU210" s="40"/>
      <c r="EV210" s="40"/>
      <c r="EW210" s="40"/>
      <c r="EX210" s="40"/>
      <c r="EY210" s="40"/>
      <c r="EZ210" s="40"/>
      <c r="FA210" s="40"/>
      <c r="FB210" s="40"/>
      <c r="FC210" s="40"/>
      <c r="FD210" s="40"/>
      <c r="FE210" s="40"/>
      <c r="FF210" s="40"/>
      <c r="FG210" s="40"/>
      <c r="FH210" s="40"/>
      <c r="FI210" s="40"/>
      <c r="FJ210" s="40"/>
      <c r="FK210" s="40"/>
      <c r="FL210" s="40"/>
      <c r="FM210" s="40"/>
      <c r="FN210" s="40"/>
      <c r="FO210" s="40"/>
      <c r="FP210" s="40"/>
      <c r="FQ210" s="40"/>
      <c r="FR210" s="40"/>
      <c r="FS210" s="40"/>
      <c r="FT210" s="40"/>
      <c r="FU210" s="40"/>
      <c r="FV210" s="40"/>
      <c r="FW210" s="40"/>
      <c r="FX210" s="40"/>
      <c r="FY210" s="40"/>
      <c r="FZ210" s="40"/>
      <c r="GA210" s="40"/>
      <c r="GB210" s="40"/>
      <c r="GC210" s="40"/>
      <c r="GD210" s="40"/>
      <c r="GE210" s="40"/>
      <c r="GF210" s="40"/>
      <c r="GG210" s="40"/>
      <c r="GH210" s="40"/>
      <c r="GI210" s="40"/>
      <c r="GJ210" s="40"/>
      <c r="GK210" s="40"/>
      <c r="GL210" s="40"/>
      <c r="GM210" s="40"/>
      <c r="GN210" s="40"/>
      <c r="GO210" s="40"/>
      <c r="GP210" s="40"/>
      <c r="GQ210" s="40"/>
      <c r="GR210" s="40"/>
      <c r="GS210" s="40"/>
      <c r="GT210" s="40"/>
      <c r="GU210" s="40"/>
      <c r="GV210" s="40"/>
    </row>
    <row r="211" spans="1:204" s="29" customFormat="1" ht="15">
      <c r="A211" s="72"/>
      <c r="B211" s="72"/>
      <c r="C211" s="72"/>
      <c r="D211" s="72"/>
      <c r="E211" s="72"/>
      <c r="F211" s="72"/>
      <c r="G211" s="72"/>
      <c r="H211" s="72"/>
      <c r="I211" s="72"/>
      <c r="J211" s="71"/>
      <c r="K211" s="71"/>
      <c r="L211" s="71"/>
      <c r="M211" s="142"/>
      <c r="N211" s="191"/>
      <c r="O211" s="40"/>
      <c r="P211" s="40"/>
      <c r="Q211" s="40"/>
      <c r="R211" s="7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c r="DE211" s="40"/>
      <c r="DF211" s="40"/>
      <c r="DG211" s="40"/>
      <c r="DH211" s="40"/>
      <c r="DI211" s="40"/>
      <c r="DJ211" s="40"/>
      <c r="DK211" s="40"/>
      <c r="DL211" s="40"/>
      <c r="DM211" s="40"/>
      <c r="DN211" s="40"/>
      <c r="DO211" s="40"/>
      <c r="DP211" s="40"/>
      <c r="DQ211" s="40"/>
      <c r="DR211" s="40"/>
      <c r="DS211" s="40"/>
      <c r="DT211" s="40"/>
      <c r="DU211" s="40"/>
      <c r="DV211" s="40"/>
      <c r="DW211" s="40"/>
      <c r="DX211" s="40"/>
      <c r="DY211" s="40"/>
      <c r="DZ211" s="40"/>
      <c r="EA211" s="40"/>
      <c r="EB211" s="40"/>
      <c r="EC211" s="40"/>
      <c r="ED211" s="40"/>
      <c r="EE211" s="40"/>
      <c r="EF211" s="40"/>
      <c r="EG211" s="40"/>
      <c r="EH211" s="40"/>
      <c r="EI211" s="40"/>
      <c r="EJ211" s="40"/>
      <c r="EK211" s="40"/>
      <c r="EL211" s="40"/>
      <c r="EM211" s="40"/>
      <c r="EN211" s="40"/>
      <c r="EO211" s="40"/>
      <c r="EP211" s="40"/>
      <c r="EQ211" s="40"/>
      <c r="ER211" s="40"/>
      <c r="ES211" s="40"/>
      <c r="ET211" s="40"/>
      <c r="EU211" s="40"/>
      <c r="EV211" s="40"/>
      <c r="EW211" s="40"/>
      <c r="EX211" s="40"/>
      <c r="EY211" s="40"/>
      <c r="EZ211" s="40"/>
      <c r="FA211" s="40"/>
      <c r="FB211" s="40"/>
      <c r="FC211" s="40"/>
      <c r="FD211" s="40"/>
      <c r="FE211" s="40"/>
      <c r="FF211" s="40"/>
      <c r="FG211" s="40"/>
      <c r="FH211" s="40"/>
      <c r="FI211" s="40"/>
      <c r="FJ211" s="40"/>
      <c r="FK211" s="40"/>
      <c r="FL211" s="40"/>
      <c r="FM211" s="40"/>
      <c r="FN211" s="40"/>
      <c r="FO211" s="40"/>
      <c r="FP211" s="40"/>
      <c r="FQ211" s="40"/>
      <c r="FR211" s="40"/>
      <c r="FS211" s="40"/>
      <c r="FT211" s="40"/>
      <c r="FU211" s="40"/>
      <c r="FV211" s="40"/>
      <c r="FW211" s="40"/>
      <c r="FX211" s="40"/>
      <c r="FY211" s="40"/>
      <c r="FZ211" s="40"/>
      <c r="GA211" s="40"/>
      <c r="GB211" s="40"/>
      <c r="GC211" s="40"/>
      <c r="GD211" s="40"/>
      <c r="GE211" s="40"/>
      <c r="GF211" s="40"/>
      <c r="GG211" s="40"/>
      <c r="GH211" s="40"/>
      <c r="GI211" s="40"/>
      <c r="GJ211" s="40"/>
      <c r="GK211" s="40"/>
      <c r="GL211" s="40"/>
      <c r="GM211" s="40"/>
      <c r="GN211" s="40"/>
      <c r="GO211" s="40"/>
      <c r="GP211" s="40"/>
      <c r="GQ211" s="40"/>
      <c r="GR211" s="40"/>
      <c r="GS211" s="40"/>
      <c r="GT211" s="40"/>
      <c r="GU211" s="40"/>
      <c r="GV211" s="40"/>
    </row>
    <row r="212" spans="1:204" s="29" customFormat="1" ht="15">
      <c r="A212" s="72"/>
      <c r="B212" s="72"/>
      <c r="C212" s="72"/>
      <c r="D212" s="72"/>
      <c r="E212" s="72"/>
      <c r="F212" s="72"/>
      <c r="G212" s="72"/>
      <c r="H212" s="72"/>
      <c r="I212" s="72"/>
      <c r="J212" s="71"/>
      <c r="K212" s="71"/>
      <c r="L212" s="71"/>
      <c r="M212" s="142"/>
      <c r="N212" s="191"/>
      <c r="O212" s="40"/>
      <c r="P212" s="40"/>
      <c r="Q212" s="40"/>
      <c r="R212" s="7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c r="DE212" s="40"/>
      <c r="DF212" s="40"/>
      <c r="DG212" s="40"/>
      <c r="DH212" s="40"/>
      <c r="DI212" s="40"/>
      <c r="DJ212" s="40"/>
      <c r="DK212" s="40"/>
      <c r="DL212" s="40"/>
      <c r="DM212" s="40"/>
      <c r="DN212" s="40"/>
      <c r="DO212" s="40"/>
      <c r="DP212" s="40"/>
      <c r="DQ212" s="40"/>
      <c r="DR212" s="40"/>
      <c r="DS212" s="40"/>
      <c r="DT212" s="40"/>
      <c r="DU212" s="40"/>
      <c r="DV212" s="40"/>
      <c r="DW212" s="40"/>
      <c r="DX212" s="40"/>
      <c r="DY212" s="40"/>
      <c r="DZ212" s="40"/>
      <c r="EA212" s="40"/>
      <c r="EB212" s="40"/>
      <c r="EC212" s="40"/>
      <c r="ED212" s="40"/>
      <c r="EE212" s="40"/>
      <c r="EF212" s="40"/>
      <c r="EG212" s="40"/>
      <c r="EH212" s="40"/>
      <c r="EI212" s="40"/>
      <c r="EJ212" s="40"/>
      <c r="EK212" s="40"/>
      <c r="EL212" s="40"/>
      <c r="EM212" s="40"/>
      <c r="EN212" s="40"/>
      <c r="EO212" s="40"/>
      <c r="EP212" s="40"/>
      <c r="EQ212" s="40"/>
      <c r="ER212" s="40"/>
      <c r="ES212" s="40"/>
      <c r="ET212" s="40"/>
      <c r="EU212" s="40"/>
      <c r="EV212" s="40"/>
      <c r="EW212" s="40"/>
      <c r="EX212" s="40"/>
      <c r="EY212" s="40"/>
      <c r="EZ212" s="40"/>
      <c r="FA212" s="40"/>
      <c r="FB212" s="40"/>
      <c r="FC212" s="40"/>
      <c r="FD212" s="40"/>
      <c r="FE212" s="40"/>
      <c r="FF212" s="40"/>
      <c r="FG212" s="40"/>
      <c r="FH212" s="40"/>
      <c r="FI212" s="40"/>
      <c r="FJ212" s="40"/>
      <c r="FK212" s="40"/>
      <c r="FL212" s="40"/>
      <c r="FM212" s="40"/>
      <c r="FN212" s="40"/>
      <c r="FO212" s="40"/>
      <c r="FP212" s="40"/>
      <c r="FQ212" s="40"/>
      <c r="FR212" s="40"/>
      <c r="FS212" s="40"/>
      <c r="FT212" s="40"/>
      <c r="FU212" s="40"/>
      <c r="FV212" s="40"/>
      <c r="FW212" s="40"/>
      <c r="FX212" s="40"/>
      <c r="FY212" s="40"/>
      <c r="FZ212" s="40"/>
      <c r="GA212" s="40"/>
      <c r="GB212" s="40"/>
      <c r="GC212" s="40"/>
      <c r="GD212" s="40"/>
      <c r="GE212" s="40"/>
      <c r="GF212" s="40"/>
      <c r="GG212" s="40"/>
      <c r="GH212" s="40"/>
      <c r="GI212" s="40"/>
      <c r="GJ212" s="40"/>
      <c r="GK212" s="40"/>
      <c r="GL212" s="40"/>
      <c r="GM212" s="40"/>
      <c r="GN212" s="40"/>
      <c r="GO212" s="40"/>
      <c r="GP212" s="40"/>
      <c r="GQ212" s="40"/>
      <c r="GR212" s="40"/>
      <c r="GS212" s="40"/>
      <c r="GT212" s="40"/>
      <c r="GU212" s="40"/>
      <c r="GV212" s="40"/>
    </row>
    <row r="213" spans="1:204" s="29" customFormat="1" ht="15">
      <c r="A213" s="72"/>
      <c r="B213" s="72"/>
      <c r="C213" s="72"/>
      <c r="D213" s="72"/>
      <c r="E213" s="72"/>
      <c r="F213" s="72"/>
      <c r="G213" s="72"/>
      <c r="H213" s="72"/>
      <c r="I213" s="72"/>
      <c r="J213" s="71"/>
      <c r="K213" s="71"/>
      <c r="L213" s="71"/>
      <c r="M213" s="142"/>
      <c r="N213" s="191"/>
      <c r="O213" s="40"/>
      <c r="P213" s="40"/>
      <c r="Q213" s="40"/>
      <c r="R213" s="7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c r="CZ213" s="40"/>
      <c r="DA213" s="40"/>
      <c r="DB213" s="40"/>
      <c r="DC213" s="40"/>
      <c r="DD213" s="40"/>
      <c r="DE213" s="40"/>
      <c r="DF213" s="40"/>
      <c r="DG213" s="40"/>
      <c r="DH213" s="40"/>
      <c r="DI213" s="40"/>
      <c r="DJ213" s="40"/>
      <c r="DK213" s="40"/>
      <c r="DL213" s="40"/>
      <c r="DM213" s="40"/>
      <c r="DN213" s="40"/>
      <c r="DO213" s="40"/>
      <c r="DP213" s="40"/>
      <c r="DQ213" s="40"/>
      <c r="DR213" s="40"/>
      <c r="DS213" s="40"/>
      <c r="DT213" s="40"/>
      <c r="DU213" s="40"/>
      <c r="DV213" s="40"/>
      <c r="DW213" s="40"/>
      <c r="DX213" s="40"/>
      <c r="DY213" s="40"/>
      <c r="DZ213" s="40"/>
      <c r="EA213" s="40"/>
      <c r="EB213" s="40"/>
      <c r="EC213" s="40"/>
      <c r="ED213" s="40"/>
      <c r="EE213" s="40"/>
      <c r="EF213" s="40"/>
      <c r="EG213" s="40"/>
      <c r="EH213" s="40"/>
      <c r="EI213" s="40"/>
      <c r="EJ213" s="40"/>
      <c r="EK213" s="40"/>
      <c r="EL213" s="40"/>
      <c r="EM213" s="40"/>
      <c r="EN213" s="40"/>
      <c r="EO213" s="40"/>
      <c r="EP213" s="40"/>
      <c r="EQ213" s="40"/>
      <c r="ER213" s="40"/>
      <c r="ES213" s="40"/>
      <c r="ET213" s="40"/>
      <c r="EU213" s="40"/>
      <c r="EV213" s="40"/>
      <c r="EW213" s="40"/>
      <c r="EX213" s="40"/>
      <c r="EY213" s="40"/>
      <c r="EZ213" s="40"/>
      <c r="FA213" s="40"/>
      <c r="FB213" s="40"/>
      <c r="FC213" s="40"/>
      <c r="FD213" s="40"/>
      <c r="FE213" s="40"/>
      <c r="FF213" s="40"/>
      <c r="FG213" s="40"/>
      <c r="FH213" s="40"/>
      <c r="FI213" s="40"/>
      <c r="FJ213" s="40"/>
      <c r="FK213" s="40"/>
      <c r="FL213" s="40"/>
      <c r="FM213" s="40"/>
      <c r="FN213" s="40"/>
      <c r="FO213" s="40"/>
      <c r="FP213" s="40"/>
      <c r="FQ213" s="40"/>
      <c r="FR213" s="40"/>
      <c r="FS213" s="40"/>
      <c r="FT213" s="40"/>
      <c r="FU213" s="40"/>
      <c r="FV213" s="40"/>
      <c r="FW213" s="40"/>
      <c r="FX213" s="40"/>
      <c r="FY213" s="40"/>
      <c r="FZ213" s="40"/>
      <c r="GA213" s="40"/>
      <c r="GB213" s="40"/>
      <c r="GC213" s="40"/>
      <c r="GD213" s="40"/>
      <c r="GE213" s="40"/>
      <c r="GF213" s="40"/>
      <c r="GG213" s="40"/>
      <c r="GH213" s="40"/>
      <c r="GI213" s="40"/>
      <c r="GJ213" s="40"/>
      <c r="GK213" s="40"/>
      <c r="GL213" s="40"/>
      <c r="GM213" s="40"/>
      <c r="GN213" s="40"/>
      <c r="GO213" s="40"/>
      <c r="GP213" s="40"/>
      <c r="GQ213" s="40"/>
      <c r="GR213" s="40"/>
      <c r="GS213" s="40"/>
      <c r="GT213" s="40"/>
      <c r="GU213" s="40"/>
      <c r="GV213" s="40"/>
    </row>
    <row r="214" spans="1:204" s="29" customFormat="1" ht="15">
      <c r="A214" s="72"/>
      <c r="B214" s="40"/>
      <c r="C214" s="72"/>
      <c r="D214" s="72"/>
      <c r="E214" s="72"/>
      <c r="F214" s="72"/>
      <c r="G214" s="37"/>
      <c r="H214" s="72"/>
      <c r="I214" s="72"/>
      <c r="J214" s="71"/>
      <c r="K214" s="71"/>
      <c r="L214" s="71"/>
      <c r="M214" s="142"/>
      <c r="N214" s="191"/>
      <c r="O214" s="40"/>
      <c r="P214" s="40"/>
      <c r="Q214" s="40"/>
      <c r="R214" s="7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c r="BN214" s="40"/>
      <c r="BO214" s="40"/>
      <c r="BP214" s="40"/>
      <c r="BQ214" s="40"/>
      <c r="BR214" s="40"/>
      <c r="BS214" s="40"/>
      <c r="BT214" s="40"/>
      <c r="BU214" s="40"/>
      <c r="BV214" s="40"/>
      <c r="BW214" s="40"/>
      <c r="BX214" s="40"/>
      <c r="BY214" s="40"/>
      <c r="BZ214" s="40"/>
      <c r="CA214" s="40"/>
      <c r="CB214" s="40"/>
      <c r="CC214" s="40"/>
      <c r="CD214" s="40"/>
      <c r="CE214" s="40"/>
      <c r="CF214" s="40"/>
      <c r="CG214" s="40"/>
      <c r="CH214" s="40"/>
      <c r="CI214" s="40"/>
      <c r="CJ214" s="40"/>
      <c r="CK214" s="40"/>
      <c r="CL214" s="40"/>
      <c r="CM214" s="40"/>
      <c r="CN214" s="40"/>
      <c r="CO214" s="40"/>
      <c r="CP214" s="40"/>
      <c r="CQ214" s="40"/>
      <c r="CR214" s="40"/>
      <c r="CS214" s="40"/>
      <c r="CT214" s="40"/>
      <c r="CU214" s="40"/>
      <c r="CV214" s="40"/>
      <c r="CW214" s="40"/>
      <c r="CX214" s="40"/>
      <c r="CY214" s="40"/>
      <c r="CZ214" s="40"/>
      <c r="DA214" s="40"/>
      <c r="DB214" s="40"/>
      <c r="DC214" s="40"/>
      <c r="DD214" s="40"/>
      <c r="DE214" s="40"/>
      <c r="DF214" s="40"/>
      <c r="DG214" s="40"/>
      <c r="DH214" s="40"/>
      <c r="DI214" s="40"/>
      <c r="DJ214" s="40"/>
      <c r="DK214" s="40"/>
      <c r="DL214" s="40"/>
      <c r="DM214" s="40"/>
      <c r="DN214" s="40"/>
      <c r="DO214" s="40"/>
      <c r="DP214" s="40"/>
      <c r="DQ214" s="40"/>
      <c r="DR214" s="40"/>
      <c r="DS214" s="40"/>
      <c r="DT214" s="40"/>
      <c r="DU214" s="40"/>
      <c r="DV214" s="40"/>
      <c r="DW214" s="40"/>
      <c r="DX214" s="40"/>
      <c r="DY214" s="40"/>
      <c r="DZ214" s="40"/>
      <c r="EA214" s="40"/>
      <c r="EB214" s="40"/>
      <c r="EC214" s="40"/>
      <c r="ED214" s="40"/>
      <c r="EE214" s="40"/>
      <c r="EF214" s="40"/>
      <c r="EG214" s="40"/>
      <c r="EH214" s="40"/>
      <c r="EI214" s="40"/>
      <c r="EJ214" s="40"/>
      <c r="EK214" s="40"/>
      <c r="EL214" s="40"/>
      <c r="EM214" s="40"/>
      <c r="EN214" s="40"/>
      <c r="EO214" s="40"/>
      <c r="EP214" s="40"/>
      <c r="EQ214" s="40"/>
      <c r="ER214" s="40"/>
      <c r="ES214" s="40"/>
      <c r="ET214" s="40"/>
      <c r="EU214" s="40"/>
      <c r="EV214" s="40"/>
      <c r="EW214" s="40"/>
      <c r="EX214" s="40"/>
      <c r="EY214" s="40"/>
      <c r="EZ214" s="40"/>
      <c r="FA214" s="40"/>
      <c r="FB214" s="40"/>
      <c r="FC214" s="40"/>
      <c r="FD214" s="40"/>
      <c r="FE214" s="40"/>
      <c r="FF214" s="40"/>
      <c r="FG214" s="40"/>
      <c r="FH214" s="40"/>
      <c r="FI214" s="40"/>
      <c r="FJ214" s="40"/>
      <c r="FK214" s="40"/>
      <c r="FL214" s="40"/>
      <c r="FM214" s="40"/>
      <c r="FN214" s="40"/>
      <c r="FO214" s="40"/>
      <c r="FP214" s="40"/>
      <c r="FQ214" s="40"/>
      <c r="FR214" s="40"/>
      <c r="FS214" s="40"/>
      <c r="FT214" s="40"/>
      <c r="FU214" s="40"/>
      <c r="FV214" s="40"/>
      <c r="FW214" s="40"/>
      <c r="FX214" s="40"/>
      <c r="FY214" s="40"/>
      <c r="FZ214" s="40"/>
      <c r="GA214" s="40"/>
      <c r="GB214" s="40"/>
      <c r="GC214" s="40"/>
      <c r="GD214" s="40"/>
      <c r="GE214" s="40"/>
      <c r="GF214" s="40"/>
      <c r="GG214" s="40"/>
      <c r="GH214" s="40"/>
      <c r="GI214" s="40"/>
      <c r="GJ214" s="40"/>
      <c r="GK214" s="40"/>
      <c r="GL214" s="40"/>
      <c r="GM214" s="40"/>
      <c r="GN214" s="40"/>
      <c r="GO214" s="40"/>
      <c r="GP214" s="40"/>
      <c r="GQ214" s="40"/>
      <c r="GR214" s="40"/>
      <c r="GS214" s="40"/>
      <c r="GT214" s="40"/>
      <c r="GU214" s="40"/>
      <c r="GV214" s="40"/>
    </row>
    <row r="215" spans="1:204" s="29" customFormat="1" ht="15">
      <c r="A215" s="40"/>
      <c r="B215" s="40"/>
      <c r="C215" s="72"/>
      <c r="D215" s="72"/>
      <c r="E215" s="72"/>
      <c r="F215" s="72"/>
      <c r="G215" s="37"/>
      <c r="H215" s="71"/>
      <c r="I215" s="72"/>
      <c r="J215" s="71"/>
      <c r="K215" s="71"/>
      <c r="L215" s="71"/>
      <c r="M215" s="142"/>
      <c r="N215" s="191"/>
      <c r="O215" s="40"/>
      <c r="P215" s="40"/>
      <c r="Q215" s="40"/>
      <c r="R215" s="7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c r="DE215" s="40"/>
      <c r="DF215" s="40"/>
      <c r="DG215" s="40"/>
      <c r="DH215" s="40"/>
      <c r="DI215" s="40"/>
      <c r="DJ215" s="40"/>
      <c r="DK215" s="40"/>
      <c r="DL215" s="40"/>
      <c r="DM215" s="40"/>
      <c r="DN215" s="40"/>
      <c r="DO215" s="40"/>
      <c r="DP215" s="40"/>
      <c r="DQ215" s="40"/>
      <c r="DR215" s="40"/>
      <c r="DS215" s="40"/>
      <c r="DT215" s="40"/>
      <c r="DU215" s="40"/>
      <c r="DV215" s="40"/>
      <c r="DW215" s="40"/>
      <c r="DX215" s="40"/>
      <c r="DY215" s="40"/>
      <c r="DZ215" s="40"/>
      <c r="EA215" s="40"/>
      <c r="EB215" s="40"/>
      <c r="EC215" s="40"/>
      <c r="ED215" s="40"/>
      <c r="EE215" s="40"/>
      <c r="EF215" s="40"/>
      <c r="EG215" s="40"/>
      <c r="EH215" s="40"/>
      <c r="EI215" s="40"/>
      <c r="EJ215" s="40"/>
      <c r="EK215" s="40"/>
      <c r="EL215" s="40"/>
      <c r="EM215" s="40"/>
      <c r="EN215" s="40"/>
      <c r="EO215" s="40"/>
      <c r="EP215" s="40"/>
      <c r="EQ215" s="40"/>
      <c r="ER215" s="40"/>
      <c r="ES215" s="40"/>
      <c r="ET215" s="40"/>
      <c r="EU215" s="40"/>
      <c r="EV215" s="40"/>
      <c r="EW215" s="40"/>
      <c r="EX215" s="40"/>
      <c r="EY215" s="40"/>
      <c r="EZ215" s="40"/>
      <c r="FA215" s="40"/>
      <c r="FB215" s="40"/>
      <c r="FC215" s="40"/>
      <c r="FD215" s="40"/>
      <c r="FE215" s="40"/>
      <c r="FF215" s="40"/>
      <c r="FG215" s="40"/>
      <c r="FH215" s="40"/>
      <c r="FI215" s="40"/>
      <c r="FJ215" s="40"/>
      <c r="FK215" s="40"/>
      <c r="FL215" s="40"/>
      <c r="FM215" s="40"/>
      <c r="FN215" s="40"/>
      <c r="FO215" s="40"/>
      <c r="FP215" s="40"/>
      <c r="FQ215" s="40"/>
      <c r="FR215" s="40"/>
      <c r="FS215" s="40"/>
      <c r="FT215" s="40"/>
      <c r="FU215" s="40"/>
      <c r="FV215" s="40"/>
      <c r="FW215" s="40"/>
      <c r="FX215" s="40"/>
      <c r="FY215" s="40"/>
      <c r="FZ215" s="40"/>
      <c r="GA215" s="40"/>
      <c r="GB215" s="40"/>
      <c r="GC215" s="40"/>
      <c r="GD215" s="40"/>
      <c r="GE215" s="40"/>
      <c r="GF215" s="40"/>
      <c r="GG215" s="40"/>
      <c r="GH215" s="40"/>
      <c r="GI215" s="40"/>
      <c r="GJ215" s="40"/>
      <c r="GK215" s="40"/>
      <c r="GL215" s="40"/>
      <c r="GM215" s="40"/>
      <c r="GN215" s="40"/>
      <c r="GO215" s="40"/>
      <c r="GP215" s="40"/>
      <c r="GQ215" s="40"/>
      <c r="GR215" s="40"/>
      <c r="GS215" s="40"/>
      <c r="GT215" s="40"/>
      <c r="GU215" s="40"/>
      <c r="GV215" s="40"/>
    </row>
    <row r="216" spans="1:204" s="29" customFormat="1" ht="15">
      <c r="A216" s="40"/>
      <c r="B216" s="40"/>
      <c r="C216" s="72"/>
      <c r="D216" s="72"/>
      <c r="E216" s="72"/>
      <c r="F216" s="72"/>
      <c r="G216" s="37"/>
      <c r="H216" s="71"/>
      <c r="I216" s="72"/>
      <c r="J216" s="71"/>
      <c r="K216" s="71"/>
      <c r="L216" s="71"/>
      <c r="M216" s="142"/>
      <c r="N216" s="191"/>
      <c r="O216" s="40"/>
      <c r="P216" s="40"/>
      <c r="Q216" s="40"/>
      <c r="R216" s="7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c r="BN216" s="40"/>
      <c r="BO216" s="40"/>
      <c r="BP216" s="40"/>
      <c r="BQ216" s="40"/>
      <c r="BR216" s="40"/>
      <c r="BS216" s="40"/>
      <c r="BT216" s="40"/>
      <c r="BU216" s="40"/>
      <c r="BV216" s="40"/>
      <c r="BW216" s="40"/>
      <c r="BX216" s="40"/>
      <c r="BY216" s="40"/>
      <c r="BZ216" s="40"/>
      <c r="CA216" s="40"/>
      <c r="CB216" s="40"/>
      <c r="CC216" s="40"/>
      <c r="CD216" s="40"/>
      <c r="CE216" s="40"/>
      <c r="CF216" s="40"/>
      <c r="CG216" s="40"/>
      <c r="CH216" s="40"/>
      <c r="CI216" s="40"/>
      <c r="CJ216" s="40"/>
      <c r="CK216" s="40"/>
      <c r="CL216" s="40"/>
      <c r="CM216" s="40"/>
      <c r="CN216" s="40"/>
      <c r="CO216" s="40"/>
      <c r="CP216" s="40"/>
      <c r="CQ216" s="40"/>
      <c r="CR216" s="40"/>
      <c r="CS216" s="40"/>
      <c r="CT216" s="40"/>
      <c r="CU216" s="40"/>
      <c r="CV216" s="40"/>
      <c r="CW216" s="40"/>
      <c r="CX216" s="40"/>
      <c r="CY216" s="40"/>
      <c r="CZ216" s="40"/>
      <c r="DA216" s="40"/>
      <c r="DB216" s="40"/>
      <c r="DC216" s="40"/>
      <c r="DD216" s="40"/>
      <c r="DE216" s="40"/>
      <c r="DF216" s="40"/>
      <c r="DG216" s="40"/>
      <c r="DH216" s="40"/>
      <c r="DI216" s="40"/>
      <c r="DJ216" s="40"/>
      <c r="DK216" s="40"/>
      <c r="DL216" s="40"/>
      <c r="DM216" s="40"/>
      <c r="DN216" s="40"/>
      <c r="DO216" s="40"/>
      <c r="DP216" s="40"/>
      <c r="DQ216" s="40"/>
      <c r="DR216" s="40"/>
      <c r="DS216" s="40"/>
      <c r="DT216" s="40"/>
      <c r="DU216" s="40"/>
      <c r="DV216" s="40"/>
      <c r="DW216" s="40"/>
      <c r="DX216" s="40"/>
      <c r="DY216" s="40"/>
      <c r="DZ216" s="40"/>
      <c r="EA216" s="40"/>
      <c r="EB216" s="40"/>
      <c r="EC216" s="40"/>
      <c r="ED216" s="40"/>
      <c r="EE216" s="40"/>
      <c r="EF216" s="40"/>
      <c r="EG216" s="40"/>
      <c r="EH216" s="40"/>
      <c r="EI216" s="40"/>
      <c r="EJ216" s="40"/>
      <c r="EK216" s="40"/>
      <c r="EL216" s="40"/>
      <c r="EM216" s="40"/>
      <c r="EN216" s="40"/>
      <c r="EO216" s="40"/>
      <c r="EP216" s="40"/>
      <c r="EQ216" s="40"/>
      <c r="ER216" s="40"/>
      <c r="ES216" s="40"/>
      <c r="ET216" s="40"/>
      <c r="EU216" s="40"/>
      <c r="EV216" s="40"/>
      <c r="EW216" s="40"/>
      <c r="EX216" s="40"/>
      <c r="EY216" s="40"/>
      <c r="EZ216" s="40"/>
      <c r="FA216" s="40"/>
      <c r="FB216" s="40"/>
      <c r="FC216" s="40"/>
      <c r="FD216" s="40"/>
      <c r="FE216" s="40"/>
      <c r="FF216" s="40"/>
      <c r="FG216" s="40"/>
      <c r="FH216" s="40"/>
      <c r="FI216" s="40"/>
      <c r="FJ216" s="40"/>
      <c r="FK216" s="40"/>
      <c r="FL216" s="40"/>
      <c r="FM216" s="40"/>
      <c r="FN216" s="40"/>
      <c r="FO216" s="40"/>
      <c r="FP216" s="40"/>
      <c r="FQ216" s="40"/>
      <c r="FR216" s="40"/>
      <c r="FS216" s="40"/>
      <c r="FT216" s="40"/>
      <c r="FU216" s="40"/>
      <c r="FV216" s="40"/>
      <c r="FW216" s="40"/>
      <c r="FX216" s="40"/>
      <c r="FY216" s="40"/>
      <c r="FZ216" s="40"/>
      <c r="GA216" s="40"/>
      <c r="GB216" s="40"/>
      <c r="GC216" s="40"/>
      <c r="GD216" s="40"/>
      <c r="GE216" s="40"/>
      <c r="GF216" s="40"/>
      <c r="GG216" s="40"/>
      <c r="GH216" s="40"/>
      <c r="GI216" s="40"/>
      <c r="GJ216" s="40"/>
      <c r="GK216" s="40"/>
      <c r="GL216" s="40"/>
      <c r="GM216" s="40"/>
      <c r="GN216" s="40"/>
      <c r="GO216" s="40"/>
      <c r="GP216" s="40"/>
      <c r="GQ216" s="40"/>
      <c r="GR216" s="40"/>
      <c r="GS216" s="40"/>
      <c r="GT216" s="40"/>
      <c r="GU216" s="40"/>
      <c r="GV216" s="40"/>
    </row>
    <row r="217" spans="1:204" s="29" customFormat="1" ht="15">
      <c r="A217" s="40"/>
      <c r="B217" s="40"/>
      <c r="C217" s="28"/>
      <c r="D217" s="37"/>
      <c r="E217" s="37"/>
      <c r="F217" s="37"/>
      <c r="G217" s="37"/>
      <c r="H217" s="71"/>
      <c r="I217" s="72"/>
      <c r="J217" s="71"/>
      <c r="K217" s="71"/>
      <c r="L217" s="71"/>
      <c r="M217" s="142"/>
      <c r="N217" s="191"/>
      <c r="O217" s="40"/>
      <c r="P217" s="40"/>
      <c r="Q217" s="40"/>
      <c r="R217" s="7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c r="DE217" s="40"/>
      <c r="DF217" s="40"/>
      <c r="DG217" s="40"/>
      <c r="DH217" s="40"/>
      <c r="DI217" s="40"/>
      <c r="DJ217" s="40"/>
      <c r="DK217" s="40"/>
      <c r="DL217" s="40"/>
      <c r="DM217" s="40"/>
      <c r="DN217" s="40"/>
      <c r="DO217" s="40"/>
      <c r="DP217" s="40"/>
      <c r="DQ217" s="40"/>
      <c r="DR217" s="40"/>
      <c r="DS217" s="40"/>
      <c r="DT217" s="40"/>
      <c r="DU217" s="40"/>
      <c r="DV217" s="40"/>
      <c r="DW217" s="40"/>
      <c r="DX217" s="40"/>
      <c r="DY217" s="40"/>
      <c r="DZ217" s="40"/>
      <c r="EA217" s="40"/>
      <c r="EB217" s="40"/>
      <c r="EC217" s="40"/>
      <c r="ED217" s="40"/>
      <c r="EE217" s="40"/>
      <c r="EF217" s="40"/>
      <c r="EG217" s="40"/>
      <c r="EH217" s="40"/>
      <c r="EI217" s="40"/>
      <c r="EJ217" s="40"/>
      <c r="EK217" s="40"/>
      <c r="EL217" s="40"/>
      <c r="EM217" s="40"/>
      <c r="EN217" s="40"/>
      <c r="EO217" s="40"/>
      <c r="EP217" s="40"/>
      <c r="EQ217" s="40"/>
      <c r="ER217" s="40"/>
      <c r="ES217" s="40"/>
      <c r="ET217" s="40"/>
      <c r="EU217" s="40"/>
      <c r="EV217" s="40"/>
      <c r="EW217" s="40"/>
      <c r="EX217" s="40"/>
      <c r="EY217" s="40"/>
      <c r="EZ217" s="40"/>
      <c r="FA217" s="40"/>
      <c r="FB217" s="40"/>
      <c r="FC217" s="40"/>
      <c r="FD217" s="40"/>
      <c r="FE217" s="40"/>
      <c r="FF217" s="40"/>
      <c r="FG217" s="40"/>
      <c r="FH217" s="40"/>
      <c r="FI217" s="40"/>
      <c r="FJ217" s="40"/>
      <c r="FK217" s="40"/>
      <c r="FL217" s="40"/>
      <c r="FM217" s="40"/>
      <c r="FN217" s="40"/>
      <c r="FO217" s="40"/>
      <c r="FP217" s="40"/>
      <c r="FQ217" s="40"/>
      <c r="FR217" s="40"/>
      <c r="FS217" s="40"/>
      <c r="FT217" s="40"/>
      <c r="FU217" s="40"/>
      <c r="FV217" s="40"/>
      <c r="FW217" s="40"/>
      <c r="FX217" s="40"/>
      <c r="FY217" s="40"/>
      <c r="FZ217" s="40"/>
      <c r="GA217" s="40"/>
      <c r="GB217" s="40"/>
      <c r="GC217" s="40"/>
      <c r="GD217" s="40"/>
      <c r="GE217" s="40"/>
      <c r="GF217" s="40"/>
      <c r="GG217" s="40"/>
      <c r="GH217" s="40"/>
      <c r="GI217" s="40"/>
      <c r="GJ217" s="40"/>
      <c r="GK217" s="40"/>
      <c r="GL217" s="40"/>
      <c r="GM217" s="40"/>
      <c r="GN217" s="40"/>
      <c r="GO217" s="40"/>
      <c r="GP217" s="40"/>
      <c r="GQ217" s="40"/>
      <c r="GR217" s="40"/>
      <c r="GS217" s="40"/>
      <c r="GT217" s="40"/>
      <c r="GU217" s="40"/>
      <c r="GV217" s="40"/>
    </row>
    <row r="218" spans="1:204" s="29" customFormat="1" ht="15">
      <c r="A218" s="40"/>
      <c r="B218" s="40"/>
      <c r="C218" s="28"/>
      <c r="D218" s="37"/>
      <c r="E218" s="37"/>
      <c r="F218" s="37"/>
      <c r="G218" s="37"/>
      <c r="H218" s="71"/>
      <c r="I218" s="72"/>
      <c r="J218" s="71"/>
      <c r="K218" s="71"/>
      <c r="L218" s="71"/>
      <c r="M218" s="142"/>
      <c r="N218" s="191"/>
      <c r="O218" s="40"/>
      <c r="P218" s="40"/>
      <c r="Q218" s="40"/>
      <c r="R218" s="7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c r="DB218" s="40"/>
      <c r="DC218" s="40"/>
      <c r="DD218" s="40"/>
      <c r="DE218" s="40"/>
      <c r="DF218" s="40"/>
      <c r="DG218" s="40"/>
      <c r="DH218" s="40"/>
      <c r="DI218" s="40"/>
      <c r="DJ218" s="40"/>
      <c r="DK218" s="40"/>
      <c r="DL218" s="40"/>
      <c r="DM218" s="40"/>
      <c r="DN218" s="40"/>
      <c r="DO218" s="40"/>
      <c r="DP218" s="40"/>
      <c r="DQ218" s="40"/>
      <c r="DR218" s="40"/>
      <c r="DS218" s="40"/>
      <c r="DT218" s="40"/>
      <c r="DU218" s="40"/>
      <c r="DV218" s="40"/>
      <c r="DW218" s="40"/>
      <c r="DX218" s="40"/>
      <c r="DY218" s="40"/>
      <c r="DZ218" s="40"/>
      <c r="EA218" s="40"/>
      <c r="EB218" s="40"/>
      <c r="EC218" s="40"/>
      <c r="ED218" s="40"/>
      <c r="EE218" s="40"/>
      <c r="EF218" s="40"/>
      <c r="EG218" s="40"/>
      <c r="EH218" s="40"/>
      <c r="EI218" s="40"/>
      <c r="EJ218" s="40"/>
      <c r="EK218" s="40"/>
      <c r="EL218" s="40"/>
      <c r="EM218" s="40"/>
      <c r="EN218" s="40"/>
      <c r="EO218" s="40"/>
      <c r="EP218" s="40"/>
      <c r="EQ218" s="40"/>
      <c r="ER218" s="40"/>
      <c r="ES218" s="40"/>
      <c r="ET218" s="40"/>
      <c r="EU218" s="40"/>
      <c r="EV218" s="40"/>
      <c r="EW218" s="40"/>
      <c r="EX218" s="40"/>
      <c r="EY218" s="40"/>
      <c r="EZ218" s="40"/>
      <c r="FA218" s="40"/>
      <c r="FB218" s="40"/>
      <c r="FC218" s="40"/>
      <c r="FD218" s="40"/>
      <c r="FE218" s="40"/>
      <c r="FF218" s="40"/>
      <c r="FG218" s="40"/>
      <c r="FH218" s="40"/>
      <c r="FI218" s="40"/>
      <c r="FJ218" s="40"/>
      <c r="FK218" s="40"/>
      <c r="FL218" s="40"/>
      <c r="FM218" s="40"/>
      <c r="FN218" s="40"/>
      <c r="FO218" s="40"/>
      <c r="FP218" s="40"/>
      <c r="FQ218" s="40"/>
      <c r="FR218" s="40"/>
      <c r="FS218" s="40"/>
      <c r="FT218" s="40"/>
      <c r="FU218" s="40"/>
      <c r="FV218" s="40"/>
      <c r="FW218" s="40"/>
      <c r="FX218" s="40"/>
      <c r="FY218" s="40"/>
      <c r="FZ218" s="40"/>
      <c r="GA218" s="40"/>
      <c r="GB218" s="40"/>
      <c r="GC218" s="40"/>
      <c r="GD218" s="40"/>
      <c r="GE218" s="40"/>
      <c r="GF218" s="40"/>
      <c r="GG218" s="40"/>
      <c r="GH218" s="40"/>
      <c r="GI218" s="40"/>
      <c r="GJ218" s="40"/>
      <c r="GK218" s="40"/>
      <c r="GL218" s="40"/>
      <c r="GM218" s="40"/>
      <c r="GN218" s="40"/>
      <c r="GO218" s="40"/>
      <c r="GP218" s="40"/>
      <c r="GQ218" s="40"/>
      <c r="GR218" s="40"/>
      <c r="GS218" s="40"/>
      <c r="GT218" s="40"/>
      <c r="GU218" s="40"/>
      <c r="GV218" s="40"/>
    </row>
    <row r="219" spans="1:204" s="29" customFormat="1" ht="15">
      <c r="A219" s="40"/>
      <c r="B219" s="40"/>
      <c r="C219" s="28"/>
      <c r="D219" s="37"/>
      <c r="E219" s="37"/>
      <c r="F219" s="37"/>
      <c r="G219" s="37"/>
      <c r="H219" s="71"/>
      <c r="I219" s="72"/>
      <c r="J219" s="71"/>
      <c r="K219" s="71"/>
      <c r="L219" s="71"/>
      <c r="M219" s="142"/>
      <c r="N219" s="191"/>
      <c r="O219" s="40"/>
      <c r="P219" s="40"/>
      <c r="Q219" s="40"/>
      <c r="R219" s="7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c r="CZ219" s="40"/>
      <c r="DA219" s="40"/>
      <c r="DB219" s="40"/>
      <c r="DC219" s="40"/>
      <c r="DD219" s="40"/>
      <c r="DE219" s="40"/>
      <c r="DF219" s="40"/>
      <c r="DG219" s="40"/>
      <c r="DH219" s="40"/>
      <c r="DI219" s="40"/>
      <c r="DJ219" s="40"/>
      <c r="DK219" s="40"/>
      <c r="DL219" s="40"/>
      <c r="DM219" s="40"/>
      <c r="DN219" s="40"/>
      <c r="DO219" s="40"/>
      <c r="DP219" s="40"/>
      <c r="DQ219" s="40"/>
      <c r="DR219" s="40"/>
      <c r="DS219" s="40"/>
      <c r="DT219" s="40"/>
      <c r="DU219" s="40"/>
      <c r="DV219" s="40"/>
      <c r="DW219" s="40"/>
      <c r="DX219" s="40"/>
      <c r="DY219" s="40"/>
      <c r="DZ219" s="40"/>
      <c r="EA219" s="40"/>
      <c r="EB219" s="40"/>
      <c r="EC219" s="40"/>
      <c r="ED219" s="40"/>
      <c r="EE219" s="40"/>
      <c r="EF219" s="40"/>
      <c r="EG219" s="40"/>
      <c r="EH219" s="40"/>
      <c r="EI219" s="40"/>
      <c r="EJ219" s="40"/>
      <c r="EK219" s="40"/>
      <c r="EL219" s="40"/>
      <c r="EM219" s="40"/>
      <c r="EN219" s="40"/>
      <c r="EO219" s="40"/>
      <c r="EP219" s="40"/>
      <c r="EQ219" s="40"/>
      <c r="ER219" s="40"/>
      <c r="ES219" s="40"/>
      <c r="ET219" s="40"/>
      <c r="EU219" s="40"/>
      <c r="EV219" s="40"/>
      <c r="EW219" s="40"/>
      <c r="EX219" s="40"/>
      <c r="EY219" s="40"/>
      <c r="EZ219" s="40"/>
      <c r="FA219" s="40"/>
      <c r="FB219" s="40"/>
      <c r="FC219" s="40"/>
      <c r="FD219" s="40"/>
      <c r="FE219" s="40"/>
      <c r="FF219" s="40"/>
      <c r="FG219" s="40"/>
      <c r="FH219" s="40"/>
      <c r="FI219" s="40"/>
      <c r="FJ219" s="40"/>
      <c r="FK219" s="40"/>
      <c r="FL219" s="40"/>
      <c r="FM219" s="40"/>
      <c r="FN219" s="40"/>
      <c r="FO219" s="40"/>
      <c r="FP219" s="40"/>
      <c r="FQ219" s="40"/>
      <c r="FR219" s="40"/>
      <c r="FS219" s="40"/>
      <c r="FT219" s="40"/>
      <c r="FU219" s="40"/>
      <c r="FV219" s="40"/>
      <c r="FW219" s="40"/>
      <c r="FX219" s="40"/>
      <c r="FY219" s="40"/>
      <c r="FZ219" s="40"/>
      <c r="GA219" s="40"/>
      <c r="GB219" s="40"/>
      <c r="GC219" s="40"/>
      <c r="GD219" s="40"/>
      <c r="GE219" s="40"/>
      <c r="GF219" s="40"/>
      <c r="GG219" s="40"/>
      <c r="GH219" s="40"/>
      <c r="GI219" s="40"/>
      <c r="GJ219" s="40"/>
      <c r="GK219" s="40"/>
      <c r="GL219" s="40"/>
      <c r="GM219" s="40"/>
      <c r="GN219" s="40"/>
      <c r="GO219" s="40"/>
      <c r="GP219" s="40"/>
      <c r="GQ219" s="40"/>
      <c r="GR219" s="40"/>
      <c r="GS219" s="40"/>
      <c r="GT219" s="40"/>
      <c r="GU219" s="40"/>
      <c r="GV219" s="40"/>
    </row>
    <row r="220" spans="1:204" s="29" customFormat="1" ht="15">
      <c r="A220" s="40"/>
      <c r="B220" s="40"/>
      <c r="C220" s="28"/>
      <c r="D220" s="37"/>
      <c r="E220" s="37"/>
      <c r="F220" s="37"/>
      <c r="G220" s="37"/>
      <c r="H220" s="71"/>
      <c r="I220" s="72"/>
      <c r="J220" s="71"/>
      <c r="K220" s="71"/>
      <c r="L220" s="71"/>
      <c r="M220" s="142"/>
      <c r="N220" s="191"/>
      <c r="O220" s="40"/>
      <c r="P220" s="40"/>
      <c r="Q220" s="40"/>
      <c r="R220" s="7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c r="DE220" s="40"/>
      <c r="DF220" s="40"/>
      <c r="DG220" s="40"/>
      <c r="DH220" s="40"/>
      <c r="DI220" s="40"/>
      <c r="DJ220" s="40"/>
      <c r="DK220" s="40"/>
      <c r="DL220" s="40"/>
      <c r="DM220" s="40"/>
      <c r="DN220" s="40"/>
      <c r="DO220" s="40"/>
      <c r="DP220" s="40"/>
      <c r="DQ220" s="40"/>
      <c r="DR220" s="40"/>
      <c r="DS220" s="40"/>
      <c r="DT220" s="40"/>
      <c r="DU220" s="40"/>
      <c r="DV220" s="40"/>
      <c r="DW220" s="40"/>
      <c r="DX220" s="40"/>
      <c r="DY220" s="40"/>
      <c r="DZ220" s="40"/>
      <c r="EA220" s="40"/>
      <c r="EB220" s="40"/>
      <c r="EC220" s="40"/>
      <c r="ED220" s="40"/>
      <c r="EE220" s="40"/>
      <c r="EF220" s="40"/>
      <c r="EG220" s="40"/>
      <c r="EH220" s="40"/>
      <c r="EI220" s="40"/>
      <c r="EJ220" s="40"/>
      <c r="EK220" s="40"/>
      <c r="EL220" s="40"/>
      <c r="EM220" s="40"/>
      <c r="EN220" s="40"/>
      <c r="EO220" s="40"/>
      <c r="EP220" s="40"/>
      <c r="EQ220" s="40"/>
      <c r="ER220" s="40"/>
      <c r="ES220" s="40"/>
      <c r="ET220" s="40"/>
      <c r="EU220" s="40"/>
      <c r="EV220" s="40"/>
      <c r="EW220" s="40"/>
      <c r="EX220" s="40"/>
      <c r="EY220" s="40"/>
      <c r="EZ220" s="40"/>
      <c r="FA220" s="40"/>
      <c r="FB220" s="40"/>
      <c r="FC220" s="40"/>
      <c r="FD220" s="40"/>
      <c r="FE220" s="40"/>
      <c r="FF220" s="40"/>
      <c r="FG220" s="40"/>
      <c r="FH220" s="40"/>
      <c r="FI220" s="40"/>
      <c r="FJ220" s="40"/>
      <c r="FK220" s="40"/>
      <c r="FL220" s="40"/>
      <c r="FM220" s="40"/>
      <c r="FN220" s="40"/>
      <c r="FO220" s="40"/>
      <c r="FP220" s="40"/>
      <c r="FQ220" s="40"/>
      <c r="FR220" s="40"/>
      <c r="FS220" s="40"/>
      <c r="FT220" s="40"/>
      <c r="FU220" s="40"/>
      <c r="FV220" s="40"/>
      <c r="FW220" s="40"/>
      <c r="FX220" s="40"/>
      <c r="FY220" s="40"/>
      <c r="FZ220" s="40"/>
      <c r="GA220" s="40"/>
      <c r="GB220" s="40"/>
      <c r="GC220" s="40"/>
      <c r="GD220" s="40"/>
      <c r="GE220" s="40"/>
      <c r="GF220" s="40"/>
      <c r="GG220" s="40"/>
      <c r="GH220" s="40"/>
      <c r="GI220" s="40"/>
      <c r="GJ220" s="40"/>
      <c r="GK220" s="40"/>
      <c r="GL220" s="40"/>
      <c r="GM220" s="40"/>
      <c r="GN220" s="40"/>
      <c r="GO220" s="40"/>
      <c r="GP220" s="40"/>
      <c r="GQ220" s="40"/>
      <c r="GR220" s="40"/>
      <c r="GS220" s="40"/>
      <c r="GT220" s="40"/>
      <c r="GU220" s="40"/>
      <c r="GV220" s="40"/>
    </row>
    <row r="221" spans="1:204" s="29" customFormat="1" ht="15">
      <c r="A221" s="40"/>
      <c r="B221" s="40"/>
      <c r="C221" s="28"/>
      <c r="D221" s="37"/>
      <c r="E221" s="37"/>
      <c r="F221" s="37"/>
      <c r="G221" s="37"/>
      <c r="H221" s="71"/>
      <c r="I221" s="72"/>
      <c r="J221" s="71"/>
      <c r="K221" s="71"/>
      <c r="L221" s="71"/>
      <c r="M221" s="142"/>
      <c r="N221" s="191"/>
      <c r="O221" s="40"/>
      <c r="P221" s="40"/>
      <c r="Q221" s="40"/>
      <c r="R221" s="7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40"/>
      <c r="BO221" s="40"/>
      <c r="BP221" s="40"/>
      <c r="BQ221" s="40"/>
      <c r="BR221" s="40"/>
      <c r="BS221" s="40"/>
      <c r="BT221" s="40"/>
      <c r="BU221" s="40"/>
      <c r="BV221" s="40"/>
      <c r="BW221" s="40"/>
      <c r="BX221" s="40"/>
      <c r="BY221" s="40"/>
      <c r="BZ221" s="40"/>
      <c r="CA221" s="40"/>
      <c r="CB221" s="40"/>
      <c r="CC221" s="40"/>
      <c r="CD221" s="40"/>
      <c r="CE221" s="40"/>
      <c r="CF221" s="40"/>
      <c r="CG221" s="40"/>
      <c r="CH221" s="40"/>
      <c r="CI221" s="40"/>
      <c r="CJ221" s="40"/>
      <c r="CK221" s="40"/>
      <c r="CL221" s="40"/>
      <c r="CM221" s="40"/>
      <c r="CN221" s="40"/>
      <c r="CO221" s="40"/>
      <c r="CP221" s="40"/>
      <c r="CQ221" s="40"/>
      <c r="CR221" s="40"/>
      <c r="CS221" s="40"/>
      <c r="CT221" s="40"/>
      <c r="CU221" s="40"/>
      <c r="CV221" s="40"/>
      <c r="CW221" s="40"/>
      <c r="CX221" s="40"/>
      <c r="CY221" s="40"/>
      <c r="CZ221" s="40"/>
      <c r="DA221" s="40"/>
      <c r="DB221" s="40"/>
      <c r="DC221" s="40"/>
      <c r="DD221" s="40"/>
      <c r="DE221" s="40"/>
      <c r="DF221" s="40"/>
      <c r="DG221" s="40"/>
      <c r="DH221" s="40"/>
      <c r="DI221" s="40"/>
      <c r="DJ221" s="40"/>
      <c r="DK221" s="40"/>
      <c r="DL221" s="40"/>
      <c r="DM221" s="40"/>
      <c r="DN221" s="40"/>
      <c r="DO221" s="40"/>
      <c r="DP221" s="40"/>
      <c r="DQ221" s="40"/>
      <c r="DR221" s="40"/>
      <c r="DS221" s="40"/>
      <c r="DT221" s="40"/>
      <c r="DU221" s="40"/>
      <c r="DV221" s="40"/>
      <c r="DW221" s="40"/>
      <c r="DX221" s="40"/>
      <c r="DY221" s="40"/>
      <c r="DZ221" s="40"/>
      <c r="EA221" s="40"/>
      <c r="EB221" s="40"/>
      <c r="EC221" s="40"/>
      <c r="ED221" s="40"/>
      <c r="EE221" s="40"/>
      <c r="EF221" s="40"/>
      <c r="EG221" s="40"/>
      <c r="EH221" s="40"/>
      <c r="EI221" s="40"/>
      <c r="EJ221" s="40"/>
      <c r="EK221" s="40"/>
      <c r="EL221" s="40"/>
      <c r="EM221" s="40"/>
      <c r="EN221" s="40"/>
      <c r="EO221" s="40"/>
      <c r="EP221" s="40"/>
      <c r="EQ221" s="40"/>
      <c r="ER221" s="40"/>
      <c r="ES221" s="40"/>
      <c r="ET221" s="40"/>
      <c r="EU221" s="40"/>
      <c r="EV221" s="40"/>
      <c r="EW221" s="40"/>
      <c r="EX221" s="40"/>
      <c r="EY221" s="40"/>
      <c r="EZ221" s="40"/>
      <c r="FA221" s="40"/>
      <c r="FB221" s="40"/>
      <c r="FC221" s="40"/>
      <c r="FD221" s="40"/>
      <c r="FE221" s="40"/>
      <c r="FF221" s="40"/>
      <c r="FG221" s="40"/>
      <c r="FH221" s="40"/>
      <c r="FI221" s="40"/>
      <c r="FJ221" s="40"/>
      <c r="FK221" s="40"/>
      <c r="FL221" s="40"/>
      <c r="FM221" s="40"/>
      <c r="FN221" s="40"/>
      <c r="FO221" s="40"/>
      <c r="FP221" s="40"/>
      <c r="FQ221" s="40"/>
      <c r="FR221" s="40"/>
      <c r="FS221" s="40"/>
      <c r="FT221" s="40"/>
      <c r="FU221" s="40"/>
      <c r="FV221" s="40"/>
      <c r="FW221" s="40"/>
      <c r="FX221" s="40"/>
      <c r="FY221" s="40"/>
      <c r="FZ221" s="40"/>
      <c r="GA221" s="40"/>
      <c r="GB221" s="40"/>
      <c r="GC221" s="40"/>
      <c r="GD221" s="40"/>
      <c r="GE221" s="40"/>
      <c r="GF221" s="40"/>
      <c r="GG221" s="40"/>
      <c r="GH221" s="40"/>
      <c r="GI221" s="40"/>
      <c r="GJ221" s="40"/>
      <c r="GK221" s="40"/>
      <c r="GL221" s="40"/>
      <c r="GM221" s="40"/>
      <c r="GN221" s="40"/>
      <c r="GO221" s="40"/>
      <c r="GP221" s="40"/>
      <c r="GQ221" s="40"/>
      <c r="GR221" s="40"/>
      <c r="GS221" s="40"/>
      <c r="GT221" s="40"/>
      <c r="GU221" s="40"/>
      <c r="GV221" s="40"/>
    </row>
    <row r="222" spans="1:204" s="29" customFormat="1" ht="15">
      <c r="A222" s="40"/>
      <c r="B222" s="40"/>
      <c r="C222" s="28"/>
      <c r="D222" s="37"/>
      <c r="E222" s="37"/>
      <c r="F222" s="37"/>
      <c r="G222" s="37"/>
      <c r="H222" s="71"/>
      <c r="I222" s="72"/>
      <c r="J222" s="71"/>
      <c r="K222" s="71"/>
      <c r="L222" s="71"/>
      <c r="M222" s="142"/>
      <c r="N222" s="191"/>
      <c r="O222" s="40"/>
      <c r="P222" s="40"/>
      <c r="Q222" s="40"/>
      <c r="R222" s="7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c r="BS222" s="40"/>
      <c r="BT222" s="40"/>
      <c r="BU222" s="40"/>
      <c r="BV222" s="40"/>
      <c r="BW222" s="40"/>
      <c r="BX222" s="40"/>
      <c r="BY222" s="40"/>
      <c r="BZ222" s="40"/>
      <c r="CA222" s="40"/>
      <c r="CB222" s="40"/>
      <c r="CC222" s="40"/>
      <c r="CD222" s="40"/>
      <c r="CE222" s="40"/>
      <c r="CF222" s="40"/>
      <c r="CG222" s="40"/>
      <c r="CH222" s="40"/>
      <c r="CI222" s="40"/>
      <c r="CJ222" s="40"/>
      <c r="CK222" s="40"/>
      <c r="CL222" s="40"/>
      <c r="CM222" s="40"/>
      <c r="CN222" s="40"/>
      <c r="CO222" s="40"/>
      <c r="CP222" s="40"/>
      <c r="CQ222" s="40"/>
      <c r="CR222" s="40"/>
      <c r="CS222" s="40"/>
      <c r="CT222" s="40"/>
      <c r="CU222" s="40"/>
      <c r="CV222" s="40"/>
      <c r="CW222" s="40"/>
      <c r="CX222" s="40"/>
      <c r="CY222" s="40"/>
      <c r="CZ222" s="40"/>
      <c r="DA222" s="40"/>
      <c r="DB222" s="40"/>
      <c r="DC222" s="40"/>
      <c r="DD222" s="40"/>
      <c r="DE222" s="40"/>
      <c r="DF222" s="40"/>
      <c r="DG222" s="40"/>
      <c r="DH222" s="40"/>
      <c r="DI222" s="40"/>
      <c r="DJ222" s="40"/>
      <c r="DK222" s="40"/>
      <c r="DL222" s="40"/>
      <c r="DM222" s="40"/>
      <c r="DN222" s="40"/>
      <c r="DO222" s="40"/>
      <c r="DP222" s="40"/>
      <c r="DQ222" s="40"/>
      <c r="DR222" s="40"/>
      <c r="DS222" s="40"/>
      <c r="DT222" s="40"/>
      <c r="DU222" s="40"/>
      <c r="DV222" s="40"/>
      <c r="DW222" s="40"/>
      <c r="DX222" s="40"/>
      <c r="DY222" s="40"/>
      <c r="DZ222" s="40"/>
      <c r="EA222" s="40"/>
      <c r="EB222" s="40"/>
      <c r="EC222" s="40"/>
      <c r="ED222" s="40"/>
      <c r="EE222" s="40"/>
      <c r="EF222" s="40"/>
      <c r="EG222" s="40"/>
      <c r="EH222" s="40"/>
      <c r="EI222" s="40"/>
      <c r="EJ222" s="40"/>
      <c r="EK222" s="40"/>
      <c r="EL222" s="40"/>
      <c r="EM222" s="40"/>
      <c r="EN222" s="40"/>
      <c r="EO222" s="40"/>
      <c r="EP222" s="40"/>
      <c r="EQ222" s="40"/>
      <c r="ER222" s="40"/>
      <c r="ES222" s="40"/>
      <c r="ET222" s="40"/>
      <c r="EU222" s="40"/>
      <c r="EV222" s="40"/>
      <c r="EW222" s="40"/>
      <c r="EX222" s="40"/>
      <c r="EY222" s="40"/>
      <c r="EZ222" s="40"/>
      <c r="FA222" s="40"/>
      <c r="FB222" s="40"/>
      <c r="FC222" s="40"/>
      <c r="FD222" s="40"/>
      <c r="FE222" s="40"/>
      <c r="FF222" s="40"/>
      <c r="FG222" s="40"/>
      <c r="FH222" s="40"/>
      <c r="FI222" s="40"/>
      <c r="FJ222" s="40"/>
      <c r="FK222" s="40"/>
      <c r="FL222" s="40"/>
      <c r="FM222" s="40"/>
      <c r="FN222" s="40"/>
      <c r="FO222" s="40"/>
      <c r="FP222" s="40"/>
      <c r="FQ222" s="40"/>
      <c r="FR222" s="40"/>
      <c r="FS222" s="40"/>
      <c r="FT222" s="40"/>
      <c r="FU222" s="40"/>
      <c r="FV222" s="40"/>
      <c r="FW222" s="40"/>
      <c r="FX222" s="40"/>
      <c r="FY222" s="40"/>
      <c r="FZ222" s="40"/>
      <c r="GA222" s="40"/>
      <c r="GB222" s="40"/>
      <c r="GC222" s="40"/>
      <c r="GD222" s="40"/>
      <c r="GE222" s="40"/>
      <c r="GF222" s="40"/>
      <c r="GG222" s="40"/>
      <c r="GH222" s="40"/>
      <c r="GI222" s="40"/>
      <c r="GJ222" s="40"/>
      <c r="GK222" s="40"/>
      <c r="GL222" s="40"/>
      <c r="GM222" s="40"/>
      <c r="GN222" s="40"/>
      <c r="GO222" s="40"/>
      <c r="GP222" s="40"/>
      <c r="GQ222" s="40"/>
      <c r="GR222" s="40"/>
      <c r="GS222" s="40"/>
      <c r="GT222" s="40"/>
      <c r="GU222" s="40"/>
      <c r="GV222" s="40"/>
    </row>
    <row r="223" spans="1:204" s="29" customFormat="1" ht="15">
      <c r="A223" s="40"/>
      <c r="B223" s="40"/>
      <c r="C223" s="28"/>
      <c r="D223" s="37"/>
      <c r="E223" s="37"/>
      <c r="F223" s="37"/>
      <c r="G223" s="37"/>
      <c r="H223" s="71"/>
      <c r="I223" s="72"/>
      <c r="J223" s="71"/>
      <c r="K223" s="71"/>
      <c r="L223" s="71"/>
      <c r="M223" s="142"/>
      <c r="N223" s="191"/>
      <c r="O223" s="40"/>
      <c r="P223" s="40"/>
      <c r="Q223" s="40"/>
      <c r="R223" s="7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c r="BN223" s="40"/>
      <c r="BO223" s="40"/>
      <c r="BP223" s="40"/>
      <c r="BQ223" s="40"/>
      <c r="BR223" s="40"/>
      <c r="BS223" s="40"/>
      <c r="BT223" s="40"/>
      <c r="BU223" s="40"/>
      <c r="BV223" s="40"/>
      <c r="BW223" s="40"/>
      <c r="BX223" s="40"/>
      <c r="BY223" s="40"/>
      <c r="BZ223" s="40"/>
      <c r="CA223" s="40"/>
      <c r="CB223" s="40"/>
      <c r="CC223" s="40"/>
      <c r="CD223" s="40"/>
      <c r="CE223" s="40"/>
      <c r="CF223" s="40"/>
      <c r="CG223" s="40"/>
      <c r="CH223" s="40"/>
      <c r="CI223" s="40"/>
      <c r="CJ223" s="40"/>
      <c r="CK223" s="40"/>
      <c r="CL223" s="40"/>
      <c r="CM223" s="40"/>
      <c r="CN223" s="40"/>
      <c r="CO223" s="40"/>
      <c r="CP223" s="40"/>
      <c r="CQ223" s="40"/>
      <c r="CR223" s="40"/>
      <c r="CS223" s="40"/>
      <c r="CT223" s="40"/>
      <c r="CU223" s="40"/>
      <c r="CV223" s="40"/>
      <c r="CW223" s="40"/>
      <c r="CX223" s="40"/>
      <c r="CY223" s="40"/>
      <c r="CZ223" s="40"/>
      <c r="DA223" s="40"/>
      <c r="DB223" s="40"/>
      <c r="DC223" s="40"/>
      <c r="DD223" s="40"/>
      <c r="DE223" s="40"/>
      <c r="DF223" s="40"/>
      <c r="DG223" s="40"/>
      <c r="DH223" s="40"/>
      <c r="DI223" s="40"/>
      <c r="DJ223" s="40"/>
      <c r="DK223" s="40"/>
      <c r="DL223" s="40"/>
      <c r="DM223" s="40"/>
      <c r="DN223" s="40"/>
      <c r="DO223" s="40"/>
      <c r="DP223" s="40"/>
      <c r="DQ223" s="40"/>
      <c r="DR223" s="40"/>
      <c r="DS223" s="40"/>
      <c r="DT223" s="40"/>
      <c r="DU223" s="40"/>
      <c r="DV223" s="40"/>
      <c r="DW223" s="40"/>
      <c r="DX223" s="40"/>
      <c r="DY223" s="40"/>
      <c r="DZ223" s="40"/>
      <c r="EA223" s="40"/>
      <c r="EB223" s="40"/>
      <c r="EC223" s="40"/>
      <c r="ED223" s="40"/>
      <c r="EE223" s="40"/>
      <c r="EF223" s="40"/>
      <c r="EG223" s="40"/>
      <c r="EH223" s="40"/>
      <c r="EI223" s="40"/>
      <c r="EJ223" s="40"/>
      <c r="EK223" s="40"/>
      <c r="EL223" s="40"/>
      <c r="EM223" s="40"/>
      <c r="EN223" s="40"/>
      <c r="EO223" s="40"/>
      <c r="EP223" s="40"/>
      <c r="EQ223" s="40"/>
      <c r="ER223" s="40"/>
      <c r="ES223" s="40"/>
      <c r="ET223" s="40"/>
      <c r="EU223" s="40"/>
      <c r="EV223" s="40"/>
      <c r="EW223" s="40"/>
      <c r="EX223" s="40"/>
      <c r="EY223" s="40"/>
      <c r="EZ223" s="40"/>
      <c r="FA223" s="40"/>
      <c r="FB223" s="40"/>
      <c r="FC223" s="40"/>
      <c r="FD223" s="40"/>
      <c r="FE223" s="40"/>
      <c r="FF223" s="40"/>
      <c r="FG223" s="40"/>
      <c r="FH223" s="40"/>
      <c r="FI223" s="40"/>
      <c r="FJ223" s="40"/>
      <c r="FK223" s="40"/>
      <c r="FL223" s="40"/>
      <c r="FM223" s="40"/>
      <c r="FN223" s="40"/>
      <c r="FO223" s="40"/>
      <c r="FP223" s="40"/>
      <c r="FQ223" s="40"/>
      <c r="FR223" s="40"/>
      <c r="FS223" s="40"/>
      <c r="FT223" s="40"/>
      <c r="FU223" s="40"/>
      <c r="FV223" s="40"/>
      <c r="FW223" s="40"/>
      <c r="FX223" s="40"/>
      <c r="FY223" s="40"/>
      <c r="FZ223" s="40"/>
      <c r="GA223" s="40"/>
      <c r="GB223" s="40"/>
      <c r="GC223" s="40"/>
      <c r="GD223" s="40"/>
      <c r="GE223" s="40"/>
      <c r="GF223" s="40"/>
      <c r="GG223" s="40"/>
      <c r="GH223" s="40"/>
      <c r="GI223" s="40"/>
      <c r="GJ223" s="40"/>
      <c r="GK223" s="40"/>
      <c r="GL223" s="40"/>
      <c r="GM223" s="40"/>
      <c r="GN223" s="40"/>
      <c r="GO223" s="40"/>
      <c r="GP223" s="40"/>
      <c r="GQ223" s="40"/>
      <c r="GR223" s="40"/>
      <c r="GS223" s="40"/>
      <c r="GT223" s="40"/>
      <c r="GU223" s="40"/>
      <c r="GV223" s="40"/>
    </row>
    <row r="224" spans="1:204" s="29" customFormat="1" ht="15">
      <c r="A224" s="40"/>
      <c r="B224" s="40"/>
      <c r="C224" s="28"/>
      <c r="D224" s="37"/>
      <c r="E224" s="37"/>
      <c r="F224" s="37"/>
      <c r="G224" s="37"/>
      <c r="H224" s="71"/>
      <c r="I224" s="72"/>
      <c r="J224" s="71"/>
      <c r="K224" s="71"/>
      <c r="L224" s="71"/>
      <c r="M224" s="142"/>
      <c r="N224" s="191"/>
      <c r="O224" s="40"/>
      <c r="P224" s="40"/>
      <c r="Q224" s="40"/>
      <c r="R224" s="7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40"/>
      <c r="BO224" s="40"/>
      <c r="BP224" s="40"/>
      <c r="BQ224" s="40"/>
      <c r="BR224" s="40"/>
      <c r="BS224" s="40"/>
      <c r="BT224" s="40"/>
      <c r="BU224" s="40"/>
      <c r="BV224" s="40"/>
      <c r="BW224" s="40"/>
      <c r="BX224" s="40"/>
      <c r="BY224" s="40"/>
      <c r="BZ224" s="40"/>
      <c r="CA224" s="40"/>
      <c r="CB224" s="40"/>
      <c r="CC224" s="40"/>
      <c r="CD224" s="40"/>
      <c r="CE224" s="40"/>
      <c r="CF224" s="40"/>
      <c r="CG224" s="40"/>
      <c r="CH224" s="40"/>
      <c r="CI224" s="40"/>
      <c r="CJ224" s="40"/>
      <c r="CK224" s="40"/>
      <c r="CL224" s="40"/>
      <c r="CM224" s="40"/>
      <c r="CN224" s="40"/>
      <c r="CO224" s="40"/>
      <c r="CP224" s="40"/>
      <c r="CQ224" s="40"/>
      <c r="CR224" s="40"/>
      <c r="CS224" s="40"/>
      <c r="CT224" s="40"/>
      <c r="CU224" s="40"/>
      <c r="CV224" s="40"/>
      <c r="CW224" s="40"/>
      <c r="CX224" s="40"/>
      <c r="CY224" s="40"/>
      <c r="CZ224" s="40"/>
      <c r="DA224" s="40"/>
      <c r="DB224" s="40"/>
      <c r="DC224" s="40"/>
      <c r="DD224" s="40"/>
      <c r="DE224" s="40"/>
      <c r="DF224" s="40"/>
      <c r="DG224" s="40"/>
      <c r="DH224" s="40"/>
      <c r="DI224" s="40"/>
      <c r="DJ224" s="40"/>
      <c r="DK224" s="40"/>
      <c r="DL224" s="40"/>
      <c r="DM224" s="40"/>
      <c r="DN224" s="40"/>
      <c r="DO224" s="40"/>
      <c r="DP224" s="40"/>
      <c r="DQ224" s="40"/>
      <c r="DR224" s="40"/>
      <c r="DS224" s="40"/>
      <c r="DT224" s="40"/>
      <c r="DU224" s="40"/>
      <c r="DV224" s="40"/>
      <c r="DW224" s="40"/>
      <c r="DX224" s="40"/>
      <c r="DY224" s="40"/>
      <c r="DZ224" s="40"/>
      <c r="EA224" s="40"/>
      <c r="EB224" s="40"/>
      <c r="EC224" s="40"/>
      <c r="ED224" s="40"/>
      <c r="EE224" s="40"/>
      <c r="EF224" s="40"/>
      <c r="EG224" s="40"/>
      <c r="EH224" s="40"/>
      <c r="EI224" s="40"/>
      <c r="EJ224" s="40"/>
      <c r="EK224" s="40"/>
      <c r="EL224" s="40"/>
      <c r="EM224" s="40"/>
      <c r="EN224" s="40"/>
      <c r="EO224" s="40"/>
      <c r="EP224" s="40"/>
      <c r="EQ224" s="40"/>
      <c r="ER224" s="40"/>
      <c r="ES224" s="40"/>
      <c r="ET224" s="40"/>
      <c r="EU224" s="40"/>
      <c r="EV224" s="40"/>
      <c r="EW224" s="40"/>
      <c r="EX224" s="40"/>
      <c r="EY224" s="40"/>
      <c r="EZ224" s="40"/>
      <c r="FA224" s="40"/>
      <c r="FB224" s="40"/>
      <c r="FC224" s="40"/>
      <c r="FD224" s="40"/>
      <c r="FE224" s="40"/>
      <c r="FF224" s="40"/>
      <c r="FG224" s="40"/>
      <c r="FH224" s="40"/>
      <c r="FI224" s="40"/>
      <c r="FJ224" s="40"/>
      <c r="FK224" s="40"/>
      <c r="FL224" s="40"/>
      <c r="FM224" s="40"/>
      <c r="FN224" s="40"/>
      <c r="FO224" s="40"/>
      <c r="FP224" s="40"/>
      <c r="FQ224" s="40"/>
      <c r="FR224" s="40"/>
      <c r="FS224" s="40"/>
      <c r="FT224" s="40"/>
      <c r="FU224" s="40"/>
      <c r="FV224" s="40"/>
      <c r="FW224" s="40"/>
      <c r="FX224" s="40"/>
      <c r="FY224" s="40"/>
      <c r="FZ224" s="40"/>
      <c r="GA224" s="40"/>
      <c r="GB224" s="40"/>
      <c r="GC224" s="40"/>
      <c r="GD224" s="40"/>
      <c r="GE224" s="40"/>
      <c r="GF224" s="40"/>
      <c r="GG224" s="40"/>
      <c r="GH224" s="40"/>
      <c r="GI224" s="40"/>
      <c r="GJ224" s="40"/>
      <c r="GK224" s="40"/>
      <c r="GL224" s="40"/>
      <c r="GM224" s="40"/>
      <c r="GN224" s="40"/>
      <c r="GO224" s="40"/>
      <c r="GP224" s="40"/>
      <c r="GQ224" s="40"/>
      <c r="GR224" s="40"/>
      <c r="GS224" s="40"/>
      <c r="GT224" s="40"/>
      <c r="GU224" s="40"/>
      <c r="GV224" s="40"/>
    </row>
    <row r="225" spans="1:204" s="29" customFormat="1" ht="15">
      <c r="A225" s="40"/>
      <c r="B225" s="40"/>
      <c r="C225" s="28"/>
      <c r="D225" s="37"/>
      <c r="E225" s="37"/>
      <c r="F225" s="37"/>
      <c r="G225" s="37"/>
      <c r="H225" s="71"/>
      <c r="I225" s="72"/>
      <c r="J225" s="71"/>
      <c r="K225" s="71"/>
      <c r="L225" s="71"/>
      <c r="M225" s="142"/>
      <c r="N225" s="191"/>
      <c r="O225" s="40"/>
      <c r="P225" s="40"/>
      <c r="Q225" s="40"/>
      <c r="R225" s="7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c r="CG225" s="40"/>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0"/>
      <c r="DH225" s="40"/>
      <c r="DI225" s="40"/>
      <c r="DJ225" s="40"/>
      <c r="DK225" s="40"/>
      <c r="DL225" s="40"/>
      <c r="DM225" s="40"/>
      <c r="DN225" s="40"/>
      <c r="DO225" s="40"/>
      <c r="DP225" s="40"/>
      <c r="DQ225" s="40"/>
      <c r="DR225" s="40"/>
      <c r="DS225" s="40"/>
      <c r="DT225" s="40"/>
      <c r="DU225" s="40"/>
      <c r="DV225" s="40"/>
      <c r="DW225" s="40"/>
      <c r="DX225" s="40"/>
      <c r="DY225" s="40"/>
      <c r="DZ225" s="40"/>
      <c r="EA225" s="40"/>
      <c r="EB225" s="40"/>
      <c r="EC225" s="40"/>
      <c r="ED225" s="40"/>
      <c r="EE225" s="40"/>
      <c r="EF225" s="40"/>
      <c r="EG225" s="40"/>
      <c r="EH225" s="40"/>
      <c r="EI225" s="40"/>
      <c r="EJ225" s="40"/>
      <c r="EK225" s="40"/>
      <c r="EL225" s="40"/>
      <c r="EM225" s="40"/>
      <c r="EN225" s="40"/>
      <c r="EO225" s="40"/>
      <c r="EP225" s="40"/>
      <c r="EQ225" s="40"/>
      <c r="ER225" s="40"/>
      <c r="ES225" s="40"/>
      <c r="ET225" s="40"/>
      <c r="EU225" s="40"/>
      <c r="EV225" s="40"/>
      <c r="EW225" s="40"/>
      <c r="EX225" s="40"/>
      <c r="EY225" s="40"/>
      <c r="EZ225" s="40"/>
      <c r="FA225" s="40"/>
      <c r="FB225" s="40"/>
      <c r="FC225" s="40"/>
      <c r="FD225" s="40"/>
      <c r="FE225" s="40"/>
      <c r="FF225" s="40"/>
      <c r="FG225" s="40"/>
      <c r="FH225" s="40"/>
      <c r="FI225" s="40"/>
      <c r="FJ225" s="40"/>
      <c r="FK225" s="40"/>
      <c r="FL225" s="40"/>
      <c r="FM225" s="40"/>
      <c r="FN225" s="40"/>
      <c r="FO225" s="40"/>
      <c r="FP225" s="40"/>
      <c r="FQ225" s="40"/>
      <c r="FR225" s="40"/>
      <c r="FS225" s="40"/>
      <c r="FT225" s="40"/>
      <c r="FU225" s="40"/>
      <c r="FV225" s="40"/>
      <c r="FW225" s="40"/>
      <c r="FX225" s="40"/>
      <c r="FY225" s="40"/>
      <c r="FZ225" s="40"/>
      <c r="GA225" s="40"/>
      <c r="GB225" s="40"/>
      <c r="GC225" s="40"/>
      <c r="GD225" s="40"/>
      <c r="GE225" s="40"/>
      <c r="GF225" s="40"/>
      <c r="GG225" s="40"/>
      <c r="GH225" s="40"/>
      <c r="GI225" s="40"/>
      <c r="GJ225" s="40"/>
      <c r="GK225" s="40"/>
      <c r="GL225" s="40"/>
      <c r="GM225" s="40"/>
      <c r="GN225" s="40"/>
      <c r="GO225" s="40"/>
      <c r="GP225" s="40"/>
      <c r="GQ225" s="40"/>
      <c r="GR225" s="40"/>
      <c r="GS225" s="40"/>
      <c r="GT225" s="40"/>
      <c r="GU225" s="40"/>
      <c r="GV225" s="40"/>
    </row>
    <row r="226" spans="1:204" s="29" customFormat="1" ht="15">
      <c r="A226" s="40"/>
      <c r="B226" s="40"/>
      <c r="C226" s="28"/>
      <c r="D226" s="37"/>
      <c r="E226" s="37"/>
      <c r="F226" s="37"/>
      <c r="G226" s="37"/>
      <c r="H226" s="71"/>
      <c r="I226" s="72"/>
      <c r="J226" s="71"/>
      <c r="K226" s="71"/>
      <c r="L226" s="71"/>
      <c r="M226" s="142"/>
      <c r="N226" s="191"/>
      <c r="O226" s="40"/>
      <c r="P226" s="40"/>
      <c r="Q226" s="40"/>
      <c r="R226" s="7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c r="BT226" s="40"/>
      <c r="BU226" s="40"/>
      <c r="BV226" s="40"/>
      <c r="BW226" s="40"/>
      <c r="BX226" s="40"/>
      <c r="BY226" s="40"/>
      <c r="BZ226" s="40"/>
      <c r="CA226" s="40"/>
      <c r="CB226" s="40"/>
      <c r="CC226" s="40"/>
      <c r="CD226" s="40"/>
      <c r="CE226" s="40"/>
      <c r="CF226" s="40"/>
      <c r="CG226" s="40"/>
      <c r="CH226" s="40"/>
      <c r="CI226" s="40"/>
      <c r="CJ226" s="40"/>
      <c r="CK226" s="40"/>
      <c r="CL226" s="40"/>
      <c r="CM226" s="40"/>
      <c r="CN226" s="40"/>
      <c r="CO226" s="40"/>
      <c r="CP226" s="40"/>
      <c r="CQ226" s="40"/>
      <c r="CR226" s="40"/>
      <c r="CS226" s="40"/>
      <c r="CT226" s="40"/>
      <c r="CU226" s="40"/>
      <c r="CV226" s="40"/>
      <c r="CW226" s="40"/>
      <c r="CX226" s="40"/>
      <c r="CY226" s="40"/>
      <c r="CZ226" s="40"/>
      <c r="DA226" s="40"/>
      <c r="DB226" s="40"/>
      <c r="DC226" s="40"/>
      <c r="DD226" s="40"/>
      <c r="DE226" s="40"/>
      <c r="DF226" s="40"/>
      <c r="DG226" s="40"/>
      <c r="DH226" s="40"/>
      <c r="DI226" s="40"/>
      <c r="DJ226" s="40"/>
      <c r="DK226" s="40"/>
      <c r="DL226" s="40"/>
      <c r="DM226" s="40"/>
      <c r="DN226" s="40"/>
      <c r="DO226" s="40"/>
      <c r="DP226" s="40"/>
      <c r="DQ226" s="40"/>
      <c r="DR226" s="40"/>
      <c r="DS226" s="40"/>
      <c r="DT226" s="40"/>
      <c r="DU226" s="40"/>
      <c r="DV226" s="40"/>
      <c r="DW226" s="40"/>
      <c r="DX226" s="40"/>
      <c r="DY226" s="40"/>
      <c r="DZ226" s="40"/>
      <c r="EA226" s="40"/>
      <c r="EB226" s="40"/>
      <c r="EC226" s="40"/>
      <c r="ED226" s="40"/>
      <c r="EE226" s="40"/>
      <c r="EF226" s="40"/>
      <c r="EG226" s="40"/>
      <c r="EH226" s="40"/>
      <c r="EI226" s="40"/>
      <c r="EJ226" s="40"/>
      <c r="EK226" s="40"/>
      <c r="EL226" s="40"/>
      <c r="EM226" s="40"/>
      <c r="EN226" s="40"/>
      <c r="EO226" s="40"/>
      <c r="EP226" s="40"/>
      <c r="EQ226" s="40"/>
      <c r="ER226" s="40"/>
      <c r="ES226" s="40"/>
      <c r="ET226" s="40"/>
      <c r="EU226" s="40"/>
      <c r="EV226" s="40"/>
      <c r="EW226" s="40"/>
      <c r="EX226" s="40"/>
      <c r="EY226" s="40"/>
      <c r="EZ226" s="40"/>
      <c r="FA226" s="40"/>
      <c r="FB226" s="40"/>
      <c r="FC226" s="40"/>
      <c r="FD226" s="40"/>
      <c r="FE226" s="40"/>
      <c r="FF226" s="40"/>
      <c r="FG226" s="40"/>
      <c r="FH226" s="40"/>
      <c r="FI226" s="40"/>
      <c r="FJ226" s="40"/>
      <c r="FK226" s="40"/>
      <c r="FL226" s="40"/>
      <c r="FM226" s="40"/>
      <c r="FN226" s="40"/>
      <c r="FO226" s="40"/>
      <c r="FP226" s="40"/>
      <c r="FQ226" s="40"/>
      <c r="FR226" s="40"/>
      <c r="FS226" s="40"/>
      <c r="FT226" s="40"/>
      <c r="FU226" s="40"/>
      <c r="FV226" s="40"/>
      <c r="FW226" s="40"/>
      <c r="FX226" s="40"/>
      <c r="FY226" s="40"/>
      <c r="FZ226" s="40"/>
      <c r="GA226" s="40"/>
      <c r="GB226" s="40"/>
      <c r="GC226" s="40"/>
      <c r="GD226" s="40"/>
      <c r="GE226" s="40"/>
      <c r="GF226" s="40"/>
      <c r="GG226" s="40"/>
      <c r="GH226" s="40"/>
      <c r="GI226" s="40"/>
      <c r="GJ226" s="40"/>
      <c r="GK226" s="40"/>
      <c r="GL226" s="40"/>
      <c r="GM226" s="40"/>
      <c r="GN226" s="40"/>
      <c r="GO226" s="40"/>
      <c r="GP226" s="40"/>
      <c r="GQ226" s="40"/>
      <c r="GR226" s="40"/>
      <c r="GS226" s="40"/>
      <c r="GT226" s="40"/>
      <c r="GU226" s="40"/>
      <c r="GV226" s="40"/>
    </row>
    <row r="227" spans="1:204" s="29" customFormat="1" ht="15">
      <c r="A227" s="40"/>
      <c r="B227" s="40"/>
      <c r="C227" s="28"/>
      <c r="D227" s="37"/>
      <c r="E227" s="37"/>
      <c r="F227" s="37"/>
      <c r="G227" s="37"/>
      <c r="H227" s="61"/>
      <c r="I227" s="72"/>
      <c r="J227" s="71"/>
      <c r="K227" s="71"/>
      <c r="L227" s="71"/>
      <c r="M227" s="142"/>
      <c r="N227" s="191"/>
      <c r="O227" s="40"/>
      <c r="P227" s="40"/>
      <c r="Q227" s="40"/>
      <c r="R227" s="7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c r="BS227" s="40"/>
      <c r="BT227" s="40"/>
      <c r="BU227" s="40"/>
      <c r="BV227" s="40"/>
      <c r="BW227" s="40"/>
      <c r="BX227" s="40"/>
      <c r="BY227" s="40"/>
      <c r="BZ227" s="40"/>
      <c r="CA227" s="40"/>
      <c r="CB227" s="40"/>
      <c r="CC227" s="40"/>
      <c r="CD227" s="40"/>
      <c r="CE227" s="40"/>
      <c r="CF227" s="40"/>
      <c r="CG227" s="40"/>
      <c r="CH227" s="40"/>
      <c r="CI227" s="40"/>
      <c r="CJ227" s="40"/>
      <c r="CK227" s="40"/>
      <c r="CL227" s="40"/>
      <c r="CM227" s="40"/>
      <c r="CN227" s="40"/>
      <c r="CO227" s="40"/>
      <c r="CP227" s="40"/>
      <c r="CQ227" s="40"/>
      <c r="CR227" s="40"/>
      <c r="CS227" s="40"/>
      <c r="CT227" s="40"/>
      <c r="CU227" s="40"/>
      <c r="CV227" s="40"/>
      <c r="CW227" s="40"/>
      <c r="CX227" s="40"/>
      <c r="CY227" s="40"/>
      <c r="CZ227" s="40"/>
      <c r="DA227" s="40"/>
      <c r="DB227" s="40"/>
      <c r="DC227" s="40"/>
      <c r="DD227" s="40"/>
      <c r="DE227" s="40"/>
      <c r="DF227" s="40"/>
      <c r="DG227" s="40"/>
      <c r="DH227" s="40"/>
      <c r="DI227" s="40"/>
      <c r="DJ227" s="40"/>
      <c r="DK227" s="40"/>
      <c r="DL227" s="40"/>
      <c r="DM227" s="40"/>
      <c r="DN227" s="40"/>
      <c r="DO227" s="40"/>
      <c r="DP227" s="40"/>
      <c r="DQ227" s="40"/>
      <c r="DR227" s="40"/>
      <c r="DS227" s="40"/>
      <c r="DT227" s="40"/>
      <c r="DU227" s="40"/>
      <c r="DV227" s="40"/>
      <c r="DW227" s="40"/>
      <c r="DX227" s="40"/>
      <c r="DY227" s="40"/>
      <c r="DZ227" s="40"/>
      <c r="EA227" s="40"/>
      <c r="EB227" s="40"/>
      <c r="EC227" s="40"/>
      <c r="ED227" s="40"/>
      <c r="EE227" s="40"/>
      <c r="EF227" s="40"/>
      <c r="EG227" s="40"/>
      <c r="EH227" s="40"/>
      <c r="EI227" s="40"/>
      <c r="EJ227" s="40"/>
      <c r="EK227" s="40"/>
      <c r="EL227" s="40"/>
      <c r="EM227" s="40"/>
      <c r="EN227" s="40"/>
      <c r="EO227" s="40"/>
      <c r="EP227" s="40"/>
      <c r="EQ227" s="40"/>
      <c r="ER227" s="40"/>
      <c r="ES227" s="40"/>
      <c r="ET227" s="40"/>
      <c r="EU227" s="40"/>
      <c r="EV227" s="40"/>
      <c r="EW227" s="40"/>
      <c r="EX227" s="40"/>
      <c r="EY227" s="40"/>
      <c r="EZ227" s="40"/>
      <c r="FA227" s="40"/>
      <c r="FB227" s="40"/>
      <c r="FC227" s="40"/>
      <c r="FD227" s="40"/>
      <c r="FE227" s="40"/>
      <c r="FF227" s="40"/>
      <c r="FG227" s="40"/>
      <c r="FH227" s="40"/>
      <c r="FI227" s="40"/>
      <c r="FJ227" s="40"/>
      <c r="FK227" s="40"/>
      <c r="FL227" s="40"/>
      <c r="FM227" s="40"/>
      <c r="FN227" s="40"/>
      <c r="FO227" s="40"/>
      <c r="FP227" s="40"/>
      <c r="FQ227" s="40"/>
      <c r="FR227" s="40"/>
      <c r="FS227" s="40"/>
      <c r="FT227" s="40"/>
      <c r="FU227" s="40"/>
      <c r="FV227" s="40"/>
      <c r="FW227" s="40"/>
      <c r="FX227" s="40"/>
      <c r="FY227" s="40"/>
      <c r="FZ227" s="40"/>
      <c r="GA227" s="40"/>
      <c r="GB227" s="40"/>
      <c r="GC227" s="40"/>
      <c r="GD227" s="40"/>
      <c r="GE227" s="40"/>
      <c r="GF227" s="40"/>
      <c r="GG227" s="40"/>
      <c r="GH227" s="40"/>
      <c r="GI227" s="40"/>
      <c r="GJ227" s="40"/>
      <c r="GK227" s="40"/>
      <c r="GL227" s="40"/>
      <c r="GM227" s="40"/>
      <c r="GN227" s="40"/>
      <c r="GO227" s="40"/>
      <c r="GP227" s="40"/>
      <c r="GQ227" s="40"/>
      <c r="GR227" s="40"/>
      <c r="GS227" s="40"/>
      <c r="GT227" s="40"/>
      <c r="GU227" s="40"/>
      <c r="GV227" s="40"/>
    </row>
    <row r="228" spans="1:204" s="29" customFormat="1" ht="15">
      <c r="A228" s="40"/>
      <c r="B228" s="40"/>
      <c r="C228" s="28"/>
      <c r="D228" s="37"/>
      <c r="E228" s="37"/>
      <c r="F228" s="37"/>
      <c r="G228" s="37"/>
      <c r="H228" s="61"/>
      <c r="I228" s="72"/>
      <c r="J228" s="71"/>
      <c r="K228" s="71"/>
      <c r="L228" s="71"/>
      <c r="M228" s="142"/>
      <c r="N228" s="191"/>
      <c r="O228" s="40"/>
      <c r="P228" s="40"/>
      <c r="Q228" s="40"/>
      <c r="R228" s="7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c r="BN228" s="40"/>
      <c r="BO228" s="40"/>
      <c r="BP228" s="40"/>
      <c r="BQ228" s="40"/>
      <c r="BR228" s="40"/>
      <c r="BS228" s="40"/>
      <c r="BT228" s="40"/>
      <c r="BU228" s="40"/>
      <c r="BV228" s="40"/>
      <c r="BW228" s="40"/>
      <c r="BX228" s="40"/>
      <c r="BY228" s="40"/>
      <c r="BZ228" s="40"/>
      <c r="CA228" s="40"/>
      <c r="CB228" s="40"/>
      <c r="CC228" s="40"/>
      <c r="CD228" s="40"/>
      <c r="CE228" s="40"/>
      <c r="CF228" s="40"/>
      <c r="CG228" s="40"/>
      <c r="CH228" s="40"/>
      <c r="CI228" s="40"/>
      <c r="CJ228" s="40"/>
      <c r="CK228" s="40"/>
      <c r="CL228" s="40"/>
      <c r="CM228" s="40"/>
      <c r="CN228" s="40"/>
      <c r="CO228" s="40"/>
      <c r="CP228" s="40"/>
      <c r="CQ228" s="40"/>
      <c r="CR228" s="40"/>
      <c r="CS228" s="40"/>
      <c r="CT228" s="40"/>
      <c r="CU228" s="40"/>
      <c r="CV228" s="40"/>
      <c r="CW228" s="40"/>
      <c r="CX228" s="40"/>
      <c r="CY228" s="40"/>
      <c r="CZ228" s="40"/>
      <c r="DA228" s="40"/>
      <c r="DB228" s="40"/>
      <c r="DC228" s="40"/>
      <c r="DD228" s="40"/>
      <c r="DE228" s="40"/>
      <c r="DF228" s="40"/>
      <c r="DG228" s="40"/>
      <c r="DH228" s="40"/>
      <c r="DI228" s="40"/>
      <c r="DJ228" s="40"/>
      <c r="DK228" s="40"/>
      <c r="DL228" s="40"/>
      <c r="DM228" s="40"/>
      <c r="DN228" s="40"/>
      <c r="DO228" s="40"/>
      <c r="DP228" s="40"/>
      <c r="DQ228" s="40"/>
      <c r="DR228" s="40"/>
      <c r="DS228" s="40"/>
      <c r="DT228" s="40"/>
      <c r="DU228" s="40"/>
      <c r="DV228" s="40"/>
      <c r="DW228" s="40"/>
      <c r="DX228" s="40"/>
      <c r="DY228" s="40"/>
      <c r="DZ228" s="40"/>
      <c r="EA228" s="40"/>
      <c r="EB228" s="40"/>
      <c r="EC228" s="40"/>
      <c r="ED228" s="40"/>
      <c r="EE228" s="40"/>
      <c r="EF228" s="40"/>
      <c r="EG228" s="40"/>
      <c r="EH228" s="40"/>
      <c r="EI228" s="40"/>
      <c r="EJ228" s="40"/>
      <c r="EK228" s="40"/>
      <c r="EL228" s="40"/>
      <c r="EM228" s="40"/>
      <c r="EN228" s="40"/>
      <c r="EO228" s="40"/>
      <c r="EP228" s="40"/>
      <c r="EQ228" s="40"/>
      <c r="ER228" s="40"/>
      <c r="ES228" s="40"/>
      <c r="ET228" s="40"/>
      <c r="EU228" s="40"/>
      <c r="EV228" s="40"/>
      <c r="EW228" s="40"/>
      <c r="EX228" s="40"/>
      <c r="EY228" s="40"/>
      <c r="EZ228" s="40"/>
      <c r="FA228" s="40"/>
      <c r="FB228" s="40"/>
      <c r="FC228" s="40"/>
      <c r="FD228" s="40"/>
      <c r="FE228" s="40"/>
      <c r="FF228" s="40"/>
      <c r="FG228" s="40"/>
      <c r="FH228" s="40"/>
      <c r="FI228" s="40"/>
      <c r="FJ228" s="40"/>
      <c r="FK228" s="40"/>
      <c r="FL228" s="40"/>
      <c r="FM228" s="40"/>
      <c r="FN228" s="40"/>
      <c r="FO228" s="40"/>
      <c r="FP228" s="40"/>
      <c r="FQ228" s="40"/>
      <c r="FR228" s="40"/>
      <c r="FS228" s="40"/>
      <c r="FT228" s="40"/>
      <c r="FU228" s="40"/>
      <c r="FV228" s="40"/>
      <c r="FW228" s="40"/>
      <c r="FX228" s="40"/>
      <c r="FY228" s="40"/>
      <c r="FZ228" s="40"/>
      <c r="GA228" s="40"/>
      <c r="GB228" s="40"/>
      <c r="GC228" s="40"/>
      <c r="GD228" s="40"/>
      <c r="GE228" s="40"/>
      <c r="GF228" s="40"/>
      <c r="GG228" s="40"/>
      <c r="GH228" s="40"/>
      <c r="GI228" s="40"/>
      <c r="GJ228" s="40"/>
      <c r="GK228" s="40"/>
      <c r="GL228" s="40"/>
      <c r="GM228" s="40"/>
      <c r="GN228" s="40"/>
      <c r="GO228" s="40"/>
      <c r="GP228" s="40"/>
      <c r="GQ228" s="40"/>
      <c r="GR228" s="40"/>
      <c r="GS228" s="40"/>
      <c r="GT228" s="40"/>
      <c r="GU228" s="40"/>
      <c r="GV228" s="40"/>
    </row>
    <row r="229" spans="1:204" s="29" customFormat="1" ht="15">
      <c r="A229" s="40"/>
      <c r="B229" s="40"/>
      <c r="C229" s="28"/>
      <c r="D229" s="37"/>
      <c r="E229" s="37"/>
      <c r="F229" s="37"/>
      <c r="G229" s="37"/>
      <c r="H229" s="61"/>
      <c r="I229" s="72"/>
      <c r="J229" s="71"/>
      <c r="K229" s="71"/>
      <c r="L229" s="71"/>
      <c r="M229" s="142"/>
      <c r="N229" s="191"/>
      <c r="O229" s="40"/>
      <c r="P229" s="40"/>
      <c r="Q229" s="40"/>
      <c r="R229" s="7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40"/>
      <c r="BS229" s="40"/>
      <c r="BT229" s="40"/>
      <c r="BU229" s="40"/>
      <c r="BV229" s="40"/>
      <c r="BW229" s="40"/>
      <c r="BX229" s="40"/>
      <c r="BY229" s="40"/>
      <c r="BZ229" s="40"/>
      <c r="CA229" s="40"/>
      <c r="CB229" s="40"/>
      <c r="CC229" s="40"/>
      <c r="CD229" s="40"/>
      <c r="CE229" s="40"/>
      <c r="CF229" s="40"/>
      <c r="CG229" s="40"/>
      <c r="CH229" s="40"/>
      <c r="CI229" s="40"/>
      <c r="CJ229" s="40"/>
      <c r="CK229" s="40"/>
      <c r="CL229" s="40"/>
      <c r="CM229" s="40"/>
      <c r="CN229" s="40"/>
      <c r="CO229" s="40"/>
      <c r="CP229" s="40"/>
      <c r="CQ229" s="40"/>
      <c r="CR229" s="40"/>
      <c r="CS229" s="40"/>
      <c r="CT229" s="40"/>
      <c r="CU229" s="40"/>
      <c r="CV229" s="40"/>
      <c r="CW229" s="40"/>
      <c r="CX229" s="40"/>
      <c r="CY229" s="40"/>
      <c r="CZ229" s="40"/>
      <c r="DA229" s="40"/>
      <c r="DB229" s="40"/>
      <c r="DC229" s="40"/>
      <c r="DD229" s="40"/>
      <c r="DE229" s="40"/>
      <c r="DF229" s="40"/>
      <c r="DG229" s="40"/>
      <c r="DH229" s="40"/>
      <c r="DI229" s="40"/>
      <c r="DJ229" s="40"/>
      <c r="DK229" s="40"/>
      <c r="DL229" s="40"/>
      <c r="DM229" s="40"/>
      <c r="DN229" s="40"/>
      <c r="DO229" s="40"/>
      <c r="DP229" s="40"/>
      <c r="DQ229" s="40"/>
      <c r="DR229" s="40"/>
      <c r="DS229" s="40"/>
      <c r="DT229" s="40"/>
      <c r="DU229" s="40"/>
      <c r="DV229" s="40"/>
      <c r="DW229" s="40"/>
      <c r="DX229" s="40"/>
      <c r="DY229" s="40"/>
      <c r="DZ229" s="40"/>
      <c r="EA229" s="40"/>
      <c r="EB229" s="40"/>
      <c r="EC229" s="40"/>
      <c r="ED229" s="40"/>
      <c r="EE229" s="40"/>
      <c r="EF229" s="40"/>
      <c r="EG229" s="40"/>
      <c r="EH229" s="40"/>
      <c r="EI229" s="40"/>
      <c r="EJ229" s="40"/>
      <c r="EK229" s="40"/>
      <c r="EL229" s="40"/>
      <c r="EM229" s="40"/>
      <c r="EN229" s="40"/>
      <c r="EO229" s="40"/>
      <c r="EP229" s="40"/>
      <c r="EQ229" s="40"/>
      <c r="ER229" s="40"/>
      <c r="ES229" s="40"/>
      <c r="ET229" s="40"/>
      <c r="EU229" s="40"/>
      <c r="EV229" s="40"/>
      <c r="EW229" s="40"/>
      <c r="EX229" s="40"/>
      <c r="EY229" s="40"/>
      <c r="EZ229" s="40"/>
      <c r="FA229" s="40"/>
      <c r="FB229" s="40"/>
      <c r="FC229" s="40"/>
      <c r="FD229" s="40"/>
      <c r="FE229" s="40"/>
      <c r="FF229" s="40"/>
      <c r="FG229" s="40"/>
      <c r="FH229" s="40"/>
      <c r="FI229" s="40"/>
      <c r="FJ229" s="40"/>
      <c r="FK229" s="40"/>
      <c r="FL229" s="40"/>
      <c r="FM229" s="40"/>
      <c r="FN229" s="40"/>
      <c r="FO229" s="40"/>
      <c r="FP229" s="40"/>
      <c r="FQ229" s="40"/>
      <c r="FR229" s="40"/>
      <c r="FS229" s="40"/>
      <c r="FT229" s="40"/>
      <c r="FU229" s="40"/>
      <c r="FV229" s="40"/>
      <c r="FW229" s="40"/>
      <c r="FX229" s="40"/>
      <c r="FY229" s="40"/>
      <c r="FZ229" s="40"/>
      <c r="GA229" s="40"/>
      <c r="GB229" s="40"/>
      <c r="GC229" s="40"/>
      <c r="GD229" s="40"/>
      <c r="GE229" s="40"/>
      <c r="GF229" s="40"/>
      <c r="GG229" s="40"/>
      <c r="GH229" s="40"/>
      <c r="GI229" s="40"/>
      <c r="GJ229" s="40"/>
      <c r="GK229" s="40"/>
      <c r="GL229" s="40"/>
      <c r="GM229" s="40"/>
      <c r="GN229" s="40"/>
      <c r="GO229" s="40"/>
      <c r="GP229" s="40"/>
      <c r="GQ229" s="40"/>
      <c r="GR229" s="40"/>
      <c r="GS229" s="40"/>
      <c r="GT229" s="40"/>
      <c r="GU229" s="40"/>
      <c r="GV229" s="40"/>
    </row>
    <row r="230" spans="1:204" s="29" customFormat="1" ht="15">
      <c r="A230" s="40"/>
      <c r="B230" s="40"/>
      <c r="C230" s="28"/>
      <c r="D230" s="37"/>
      <c r="E230" s="37"/>
      <c r="F230" s="37"/>
      <c r="G230" s="37"/>
      <c r="H230" s="61"/>
      <c r="I230" s="72"/>
      <c r="J230" s="71"/>
      <c r="K230" s="71"/>
      <c r="L230" s="71"/>
      <c r="M230" s="142"/>
      <c r="N230" s="191"/>
      <c r="O230" s="40"/>
      <c r="P230" s="40"/>
      <c r="Q230" s="40"/>
      <c r="R230" s="7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c r="BS230" s="40"/>
      <c r="BT230" s="40"/>
      <c r="BU230" s="40"/>
      <c r="BV230" s="40"/>
      <c r="BW230" s="40"/>
      <c r="BX230" s="40"/>
      <c r="BY230" s="40"/>
      <c r="BZ230" s="40"/>
      <c r="CA230" s="40"/>
      <c r="CB230" s="40"/>
      <c r="CC230" s="40"/>
      <c r="CD230" s="40"/>
      <c r="CE230" s="40"/>
      <c r="CF230" s="40"/>
      <c r="CG230" s="40"/>
      <c r="CH230" s="40"/>
      <c r="CI230" s="40"/>
      <c r="CJ230" s="40"/>
      <c r="CK230" s="40"/>
      <c r="CL230" s="40"/>
      <c r="CM230" s="40"/>
      <c r="CN230" s="40"/>
      <c r="CO230" s="40"/>
      <c r="CP230" s="40"/>
      <c r="CQ230" s="40"/>
      <c r="CR230" s="40"/>
      <c r="CS230" s="40"/>
      <c r="CT230" s="40"/>
      <c r="CU230" s="40"/>
      <c r="CV230" s="40"/>
      <c r="CW230" s="40"/>
      <c r="CX230" s="40"/>
      <c r="CY230" s="40"/>
      <c r="CZ230" s="40"/>
      <c r="DA230" s="40"/>
      <c r="DB230" s="40"/>
      <c r="DC230" s="40"/>
      <c r="DD230" s="40"/>
      <c r="DE230" s="40"/>
      <c r="DF230" s="40"/>
      <c r="DG230" s="40"/>
      <c r="DH230" s="40"/>
      <c r="DI230" s="40"/>
      <c r="DJ230" s="40"/>
      <c r="DK230" s="40"/>
      <c r="DL230" s="40"/>
      <c r="DM230" s="40"/>
      <c r="DN230" s="40"/>
      <c r="DO230" s="40"/>
      <c r="DP230" s="40"/>
      <c r="DQ230" s="40"/>
      <c r="DR230" s="40"/>
      <c r="DS230" s="40"/>
      <c r="DT230" s="40"/>
      <c r="DU230" s="40"/>
      <c r="DV230" s="40"/>
      <c r="DW230" s="40"/>
      <c r="DX230" s="40"/>
      <c r="DY230" s="40"/>
      <c r="DZ230" s="40"/>
      <c r="EA230" s="40"/>
      <c r="EB230" s="40"/>
      <c r="EC230" s="40"/>
      <c r="ED230" s="40"/>
      <c r="EE230" s="40"/>
      <c r="EF230" s="40"/>
      <c r="EG230" s="40"/>
      <c r="EH230" s="40"/>
      <c r="EI230" s="40"/>
      <c r="EJ230" s="40"/>
      <c r="EK230" s="40"/>
      <c r="EL230" s="40"/>
      <c r="EM230" s="40"/>
      <c r="EN230" s="40"/>
      <c r="EO230" s="40"/>
      <c r="EP230" s="40"/>
      <c r="EQ230" s="40"/>
      <c r="ER230" s="40"/>
      <c r="ES230" s="40"/>
      <c r="ET230" s="40"/>
      <c r="EU230" s="40"/>
      <c r="EV230" s="40"/>
      <c r="EW230" s="40"/>
      <c r="EX230" s="40"/>
      <c r="EY230" s="40"/>
      <c r="EZ230" s="40"/>
      <c r="FA230" s="40"/>
      <c r="FB230" s="40"/>
      <c r="FC230" s="40"/>
      <c r="FD230" s="40"/>
      <c r="FE230" s="40"/>
      <c r="FF230" s="40"/>
      <c r="FG230" s="40"/>
      <c r="FH230" s="40"/>
      <c r="FI230" s="40"/>
      <c r="FJ230" s="40"/>
      <c r="FK230" s="40"/>
      <c r="FL230" s="40"/>
      <c r="FM230" s="40"/>
      <c r="FN230" s="40"/>
      <c r="FO230" s="40"/>
      <c r="FP230" s="40"/>
      <c r="FQ230" s="40"/>
      <c r="FR230" s="40"/>
      <c r="FS230" s="40"/>
      <c r="FT230" s="40"/>
      <c r="FU230" s="40"/>
      <c r="FV230" s="40"/>
      <c r="FW230" s="40"/>
      <c r="FX230" s="40"/>
      <c r="FY230" s="40"/>
      <c r="FZ230" s="40"/>
      <c r="GA230" s="40"/>
      <c r="GB230" s="40"/>
      <c r="GC230" s="40"/>
      <c r="GD230" s="40"/>
      <c r="GE230" s="40"/>
      <c r="GF230" s="40"/>
      <c r="GG230" s="40"/>
      <c r="GH230" s="40"/>
      <c r="GI230" s="40"/>
      <c r="GJ230" s="40"/>
      <c r="GK230" s="40"/>
      <c r="GL230" s="40"/>
      <c r="GM230" s="40"/>
      <c r="GN230" s="40"/>
      <c r="GO230" s="40"/>
      <c r="GP230" s="40"/>
      <c r="GQ230" s="40"/>
      <c r="GR230" s="40"/>
      <c r="GS230" s="40"/>
      <c r="GT230" s="40"/>
      <c r="GU230" s="40"/>
      <c r="GV230" s="40"/>
    </row>
    <row r="231" spans="1:204" s="29" customFormat="1" ht="15">
      <c r="A231" s="40"/>
      <c r="B231" s="40"/>
      <c r="C231" s="28"/>
      <c r="D231" s="37"/>
      <c r="E231" s="37"/>
      <c r="F231" s="37"/>
      <c r="G231" s="37"/>
      <c r="H231" s="61"/>
      <c r="I231" s="72"/>
      <c r="J231" s="71"/>
      <c r="K231" s="71"/>
      <c r="L231" s="71"/>
      <c r="M231" s="142"/>
      <c r="N231" s="191"/>
      <c r="O231" s="40"/>
      <c r="P231" s="40"/>
      <c r="Q231" s="40"/>
      <c r="R231" s="7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40"/>
      <c r="BO231" s="40"/>
      <c r="BP231" s="40"/>
      <c r="BQ231" s="40"/>
      <c r="BR231" s="40"/>
      <c r="BS231" s="40"/>
      <c r="BT231" s="40"/>
      <c r="BU231" s="40"/>
      <c r="BV231" s="40"/>
      <c r="BW231" s="40"/>
      <c r="BX231" s="40"/>
      <c r="BY231" s="40"/>
      <c r="BZ231" s="40"/>
      <c r="CA231" s="40"/>
      <c r="CB231" s="40"/>
      <c r="CC231" s="40"/>
      <c r="CD231" s="40"/>
      <c r="CE231" s="40"/>
      <c r="CF231" s="40"/>
      <c r="CG231" s="40"/>
      <c r="CH231" s="40"/>
      <c r="CI231" s="40"/>
      <c r="CJ231" s="40"/>
      <c r="CK231" s="40"/>
      <c r="CL231" s="40"/>
      <c r="CM231" s="40"/>
      <c r="CN231" s="40"/>
      <c r="CO231" s="40"/>
      <c r="CP231" s="40"/>
      <c r="CQ231" s="40"/>
      <c r="CR231" s="40"/>
      <c r="CS231" s="40"/>
      <c r="CT231" s="40"/>
      <c r="CU231" s="40"/>
      <c r="CV231" s="40"/>
      <c r="CW231" s="40"/>
      <c r="CX231" s="40"/>
      <c r="CY231" s="40"/>
      <c r="CZ231" s="40"/>
      <c r="DA231" s="40"/>
      <c r="DB231" s="40"/>
      <c r="DC231" s="40"/>
      <c r="DD231" s="40"/>
      <c r="DE231" s="40"/>
      <c r="DF231" s="40"/>
      <c r="DG231" s="40"/>
      <c r="DH231" s="40"/>
      <c r="DI231" s="40"/>
      <c r="DJ231" s="40"/>
      <c r="DK231" s="40"/>
      <c r="DL231" s="40"/>
      <c r="DM231" s="40"/>
      <c r="DN231" s="40"/>
      <c r="DO231" s="40"/>
      <c r="DP231" s="40"/>
      <c r="DQ231" s="40"/>
      <c r="DR231" s="40"/>
      <c r="DS231" s="40"/>
      <c r="DT231" s="40"/>
      <c r="DU231" s="40"/>
      <c r="DV231" s="40"/>
      <c r="DW231" s="40"/>
      <c r="DX231" s="40"/>
      <c r="DY231" s="40"/>
      <c r="DZ231" s="40"/>
      <c r="EA231" s="40"/>
      <c r="EB231" s="40"/>
      <c r="EC231" s="40"/>
      <c r="ED231" s="40"/>
      <c r="EE231" s="40"/>
      <c r="EF231" s="40"/>
      <c r="EG231" s="40"/>
      <c r="EH231" s="40"/>
      <c r="EI231" s="40"/>
      <c r="EJ231" s="40"/>
      <c r="EK231" s="40"/>
      <c r="EL231" s="40"/>
      <c r="EM231" s="40"/>
      <c r="EN231" s="40"/>
      <c r="EO231" s="40"/>
      <c r="EP231" s="40"/>
      <c r="EQ231" s="40"/>
      <c r="ER231" s="40"/>
      <c r="ES231" s="40"/>
      <c r="ET231" s="40"/>
      <c r="EU231" s="40"/>
      <c r="EV231" s="40"/>
      <c r="EW231" s="40"/>
      <c r="EX231" s="40"/>
      <c r="EY231" s="40"/>
      <c r="EZ231" s="40"/>
      <c r="FA231" s="40"/>
      <c r="FB231" s="40"/>
      <c r="FC231" s="40"/>
      <c r="FD231" s="40"/>
      <c r="FE231" s="40"/>
      <c r="FF231" s="40"/>
      <c r="FG231" s="40"/>
      <c r="FH231" s="40"/>
      <c r="FI231" s="40"/>
      <c r="FJ231" s="40"/>
      <c r="FK231" s="40"/>
      <c r="FL231" s="40"/>
      <c r="FM231" s="40"/>
      <c r="FN231" s="40"/>
      <c r="FO231" s="40"/>
      <c r="FP231" s="40"/>
      <c r="FQ231" s="40"/>
      <c r="FR231" s="40"/>
      <c r="FS231" s="40"/>
      <c r="FT231" s="40"/>
      <c r="FU231" s="40"/>
      <c r="FV231" s="40"/>
      <c r="FW231" s="40"/>
      <c r="FX231" s="40"/>
      <c r="FY231" s="40"/>
      <c r="FZ231" s="40"/>
      <c r="GA231" s="40"/>
      <c r="GB231" s="40"/>
      <c r="GC231" s="40"/>
      <c r="GD231" s="40"/>
      <c r="GE231" s="40"/>
      <c r="GF231" s="40"/>
      <c r="GG231" s="40"/>
      <c r="GH231" s="40"/>
      <c r="GI231" s="40"/>
      <c r="GJ231" s="40"/>
      <c r="GK231" s="40"/>
      <c r="GL231" s="40"/>
      <c r="GM231" s="40"/>
      <c r="GN231" s="40"/>
      <c r="GO231" s="40"/>
      <c r="GP231" s="40"/>
      <c r="GQ231" s="40"/>
      <c r="GR231" s="40"/>
      <c r="GS231" s="40"/>
      <c r="GT231" s="40"/>
      <c r="GU231" s="40"/>
      <c r="GV231" s="40"/>
    </row>
    <row r="232" spans="1:204" s="29" customFormat="1" ht="15">
      <c r="A232" s="40"/>
      <c r="B232" s="40"/>
      <c r="C232" s="28"/>
      <c r="D232" s="37"/>
      <c r="E232" s="37"/>
      <c r="F232" s="37"/>
      <c r="G232" s="37"/>
      <c r="H232" s="61"/>
      <c r="I232" s="72"/>
      <c r="J232" s="71"/>
      <c r="K232" s="71"/>
      <c r="L232" s="71"/>
      <c r="M232" s="142"/>
      <c r="N232" s="191"/>
      <c r="O232" s="40"/>
      <c r="P232" s="40"/>
      <c r="Q232" s="40"/>
      <c r="R232" s="7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c r="BN232" s="40"/>
      <c r="BO232" s="40"/>
      <c r="BP232" s="40"/>
      <c r="BQ232" s="40"/>
      <c r="BR232" s="40"/>
      <c r="BS232" s="40"/>
      <c r="BT232" s="40"/>
      <c r="BU232" s="40"/>
      <c r="BV232" s="40"/>
      <c r="BW232" s="40"/>
      <c r="BX232" s="40"/>
      <c r="BY232" s="40"/>
      <c r="BZ232" s="40"/>
      <c r="CA232" s="40"/>
      <c r="CB232" s="40"/>
      <c r="CC232" s="40"/>
      <c r="CD232" s="40"/>
      <c r="CE232" s="40"/>
      <c r="CF232" s="40"/>
      <c r="CG232" s="40"/>
      <c r="CH232" s="40"/>
      <c r="CI232" s="40"/>
      <c r="CJ232" s="40"/>
      <c r="CK232" s="40"/>
      <c r="CL232" s="40"/>
      <c r="CM232" s="40"/>
      <c r="CN232" s="40"/>
      <c r="CO232" s="40"/>
      <c r="CP232" s="40"/>
      <c r="CQ232" s="40"/>
      <c r="CR232" s="40"/>
      <c r="CS232" s="40"/>
      <c r="CT232" s="40"/>
      <c r="CU232" s="40"/>
      <c r="CV232" s="40"/>
      <c r="CW232" s="40"/>
      <c r="CX232" s="40"/>
      <c r="CY232" s="40"/>
      <c r="CZ232" s="40"/>
      <c r="DA232" s="40"/>
      <c r="DB232" s="40"/>
      <c r="DC232" s="40"/>
      <c r="DD232" s="40"/>
      <c r="DE232" s="40"/>
      <c r="DF232" s="40"/>
      <c r="DG232" s="40"/>
      <c r="DH232" s="40"/>
      <c r="DI232" s="40"/>
      <c r="DJ232" s="40"/>
      <c r="DK232" s="40"/>
      <c r="DL232" s="40"/>
      <c r="DM232" s="40"/>
      <c r="DN232" s="40"/>
      <c r="DO232" s="40"/>
      <c r="DP232" s="40"/>
      <c r="DQ232" s="40"/>
      <c r="DR232" s="40"/>
      <c r="DS232" s="40"/>
      <c r="DT232" s="40"/>
      <c r="DU232" s="40"/>
      <c r="DV232" s="40"/>
      <c r="DW232" s="40"/>
      <c r="DX232" s="40"/>
      <c r="DY232" s="40"/>
      <c r="DZ232" s="40"/>
      <c r="EA232" s="40"/>
      <c r="EB232" s="40"/>
      <c r="EC232" s="40"/>
      <c r="ED232" s="40"/>
      <c r="EE232" s="40"/>
      <c r="EF232" s="40"/>
      <c r="EG232" s="40"/>
      <c r="EH232" s="40"/>
      <c r="EI232" s="40"/>
      <c r="EJ232" s="40"/>
      <c r="EK232" s="40"/>
      <c r="EL232" s="40"/>
      <c r="EM232" s="40"/>
      <c r="EN232" s="40"/>
      <c r="EO232" s="40"/>
      <c r="EP232" s="40"/>
      <c r="EQ232" s="40"/>
      <c r="ER232" s="40"/>
      <c r="ES232" s="40"/>
      <c r="ET232" s="40"/>
      <c r="EU232" s="40"/>
      <c r="EV232" s="40"/>
      <c r="EW232" s="40"/>
      <c r="EX232" s="40"/>
      <c r="EY232" s="40"/>
      <c r="EZ232" s="40"/>
      <c r="FA232" s="40"/>
      <c r="FB232" s="40"/>
      <c r="FC232" s="40"/>
      <c r="FD232" s="40"/>
      <c r="FE232" s="40"/>
      <c r="FF232" s="40"/>
      <c r="FG232" s="40"/>
      <c r="FH232" s="40"/>
      <c r="FI232" s="40"/>
      <c r="FJ232" s="40"/>
      <c r="FK232" s="40"/>
      <c r="FL232" s="40"/>
      <c r="FM232" s="40"/>
      <c r="FN232" s="40"/>
      <c r="FO232" s="40"/>
      <c r="FP232" s="40"/>
      <c r="FQ232" s="40"/>
      <c r="FR232" s="40"/>
      <c r="FS232" s="40"/>
      <c r="FT232" s="40"/>
      <c r="FU232" s="40"/>
      <c r="FV232" s="40"/>
      <c r="FW232" s="40"/>
      <c r="FX232" s="40"/>
      <c r="FY232" s="40"/>
      <c r="FZ232" s="40"/>
      <c r="GA232" s="40"/>
      <c r="GB232" s="40"/>
      <c r="GC232" s="40"/>
      <c r="GD232" s="40"/>
      <c r="GE232" s="40"/>
      <c r="GF232" s="40"/>
      <c r="GG232" s="40"/>
      <c r="GH232" s="40"/>
      <c r="GI232" s="40"/>
      <c r="GJ232" s="40"/>
      <c r="GK232" s="40"/>
      <c r="GL232" s="40"/>
      <c r="GM232" s="40"/>
      <c r="GN232" s="40"/>
      <c r="GO232" s="40"/>
      <c r="GP232" s="40"/>
      <c r="GQ232" s="40"/>
      <c r="GR232" s="40"/>
      <c r="GS232" s="40"/>
      <c r="GT232" s="40"/>
      <c r="GU232" s="40"/>
      <c r="GV232" s="40"/>
    </row>
    <row r="233" spans="1:204" s="29" customFormat="1" ht="15">
      <c r="A233" s="40"/>
      <c r="B233" s="40"/>
      <c r="C233" s="28"/>
      <c r="D233" s="37"/>
      <c r="E233" s="37"/>
      <c r="F233" s="37"/>
      <c r="G233" s="37"/>
      <c r="H233" s="61"/>
      <c r="I233" s="72"/>
      <c r="J233" s="71"/>
      <c r="K233" s="71"/>
      <c r="L233" s="71"/>
      <c r="M233" s="142"/>
      <c r="N233" s="191"/>
      <c r="O233" s="40"/>
      <c r="P233" s="40"/>
      <c r="Q233" s="40"/>
      <c r="R233" s="7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c r="DE233" s="40"/>
      <c r="DF233" s="40"/>
      <c r="DG233" s="40"/>
      <c r="DH233" s="40"/>
      <c r="DI233" s="40"/>
      <c r="DJ233" s="40"/>
      <c r="DK233" s="40"/>
      <c r="DL233" s="40"/>
      <c r="DM233" s="40"/>
      <c r="DN233" s="40"/>
      <c r="DO233" s="40"/>
      <c r="DP233" s="40"/>
      <c r="DQ233" s="40"/>
      <c r="DR233" s="40"/>
      <c r="DS233" s="40"/>
      <c r="DT233" s="40"/>
      <c r="DU233" s="40"/>
      <c r="DV233" s="40"/>
      <c r="DW233" s="40"/>
      <c r="DX233" s="40"/>
      <c r="DY233" s="40"/>
      <c r="DZ233" s="40"/>
      <c r="EA233" s="40"/>
      <c r="EB233" s="40"/>
      <c r="EC233" s="40"/>
      <c r="ED233" s="40"/>
      <c r="EE233" s="40"/>
      <c r="EF233" s="40"/>
      <c r="EG233" s="40"/>
      <c r="EH233" s="40"/>
      <c r="EI233" s="40"/>
      <c r="EJ233" s="40"/>
      <c r="EK233" s="40"/>
      <c r="EL233" s="40"/>
      <c r="EM233" s="40"/>
      <c r="EN233" s="40"/>
      <c r="EO233" s="40"/>
      <c r="EP233" s="40"/>
      <c r="EQ233" s="40"/>
      <c r="ER233" s="40"/>
      <c r="ES233" s="40"/>
      <c r="ET233" s="40"/>
      <c r="EU233" s="40"/>
      <c r="EV233" s="40"/>
      <c r="EW233" s="40"/>
      <c r="EX233" s="40"/>
      <c r="EY233" s="40"/>
      <c r="EZ233" s="40"/>
      <c r="FA233" s="40"/>
      <c r="FB233" s="40"/>
      <c r="FC233" s="40"/>
      <c r="FD233" s="40"/>
      <c r="FE233" s="40"/>
      <c r="FF233" s="40"/>
      <c r="FG233" s="40"/>
      <c r="FH233" s="40"/>
      <c r="FI233" s="40"/>
      <c r="FJ233" s="40"/>
      <c r="FK233" s="40"/>
      <c r="FL233" s="40"/>
      <c r="FM233" s="40"/>
      <c r="FN233" s="40"/>
      <c r="FO233" s="40"/>
      <c r="FP233" s="40"/>
      <c r="FQ233" s="40"/>
      <c r="FR233" s="40"/>
      <c r="FS233" s="40"/>
      <c r="FT233" s="40"/>
      <c r="FU233" s="40"/>
      <c r="FV233" s="40"/>
      <c r="FW233" s="40"/>
      <c r="FX233" s="40"/>
      <c r="FY233" s="40"/>
      <c r="FZ233" s="40"/>
      <c r="GA233" s="40"/>
      <c r="GB233" s="40"/>
      <c r="GC233" s="40"/>
      <c r="GD233" s="40"/>
      <c r="GE233" s="40"/>
      <c r="GF233" s="40"/>
      <c r="GG233" s="40"/>
      <c r="GH233" s="40"/>
      <c r="GI233" s="40"/>
      <c r="GJ233" s="40"/>
      <c r="GK233" s="40"/>
      <c r="GL233" s="40"/>
      <c r="GM233" s="40"/>
      <c r="GN233" s="40"/>
      <c r="GO233" s="40"/>
      <c r="GP233" s="40"/>
      <c r="GQ233" s="40"/>
      <c r="GR233" s="40"/>
      <c r="GS233" s="40"/>
      <c r="GT233" s="40"/>
      <c r="GU233" s="40"/>
      <c r="GV233" s="40"/>
    </row>
    <row r="234" spans="1:204" s="29" customFormat="1" ht="15">
      <c r="A234" s="40"/>
      <c r="B234" s="40"/>
      <c r="C234" s="28"/>
      <c r="D234" s="37"/>
      <c r="E234" s="37"/>
      <c r="F234" s="37"/>
      <c r="G234" s="37"/>
      <c r="H234" s="61"/>
      <c r="I234" s="72"/>
      <c r="J234" s="71"/>
      <c r="K234" s="71"/>
      <c r="L234" s="71"/>
      <c r="M234" s="142"/>
      <c r="N234" s="191"/>
      <c r="O234" s="40"/>
      <c r="P234" s="40"/>
      <c r="Q234" s="40"/>
      <c r="R234" s="7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40"/>
      <c r="BS234" s="40"/>
      <c r="BT234" s="40"/>
      <c r="BU234" s="40"/>
      <c r="BV234" s="40"/>
      <c r="BW234" s="40"/>
      <c r="BX234" s="40"/>
      <c r="BY234" s="40"/>
      <c r="BZ234" s="40"/>
      <c r="CA234" s="40"/>
      <c r="CB234" s="40"/>
      <c r="CC234" s="40"/>
      <c r="CD234" s="40"/>
      <c r="CE234" s="40"/>
      <c r="CF234" s="40"/>
      <c r="CG234" s="40"/>
      <c r="CH234" s="40"/>
      <c r="CI234" s="40"/>
      <c r="CJ234" s="40"/>
      <c r="CK234" s="40"/>
      <c r="CL234" s="40"/>
      <c r="CM234" s="40"/>
      <c r="CN234" s="40"/>
      <c r="CO234" s="40"/>
      <c r="CP234" s="40"/>
      <c r="CQ234" s="40"/>
      <c r="CR234" s="40"/>
      <c r="CS234" s="40"/>
      <c r="CT234" s="40"/>
      <c r="CU234" s="40"/>
      <c r="CV234" s="40"/>
      <c r="CW234" s="40"/>
      <c r="CX234" s="40"/>
      <c r="CY234" s="40"/>
      <c r="CZ234" s="40"/>
      <c r="DA234" s="40"/>
      <c r="DB234" s="40"/>
      <c r="DC234" s="40"/>
      <c r="DD234" s="40"/>
      <c r="DE234" s="40"/>
      <c r="DF234" s="40"/>
      <c r="DG234" s="40"/>
      <c r="DH234" s="40"/>
      <c r="DI234" s="40"/>
      <c r="DJ234" s="40"/>
      <c r="DK234" s="40"/>
      <c r="DL234" s="40"/>
      <c r="DM234" s="40"/>
      <c r="DN234" s="40"/>
      <c r="DO234" s="40"/>
      <c r="DP234" s="40"/>
      <c r="DQ234" s="40"/>
      <c r="DR234" s="40"/>
      <c r="DS234" s="40"/>
      <c r="DT234" s="40"/>
      <c r="DU234" s="40"/>
      <c r="DV234" s="40"/>
      <c r="DW234" s="40"/>
      <c r="DX234" s="40"/>
      <c r="DY234" s="40"/>
      <c r="DZ234" s="40"/>
      <c r="EA234" s="40"/>
      <c r="EB234" s="40"/>
      <c r="EC234" s="40"/>
      <c r="ED234" s="40"/>
      <c r="EE234" s="40"/>
      <c r="EF234" s="40"/>
      <c r="EG234" s="40"/>
      <c r="EH234" s="40"/>
      <c r="EI234" s="40"/>
      <c r="EJ234" s="40"/>
      <c r="EK234" s="40"/>
      <c r="EL234" s="40"/>
      <c r="EM234" s="40"/>
      <c r="EN234" s="40"/>
      <c r="EO234" s="40"/>
      <c r="EP234" s="40"/>
      <c r="EQ234" s="40"/>
      <c r="ER234" s="40"/>
      <c r="ES234" s="40"/>
      <c r="ET234" s="40"/>
      <c r="EU234" s="40"/>
      <c r="EV234" s="40"/>
      <c r="EW234" s="40"/>
      <c r="EX234" s="40"/>
      <c r="EY234" s="40"/>
      <c r="EZ234" s="40"/>
      <c r="FA234" s="40"/>
      <c r="FB234" s="40"/>
      <c r="FC234" s="40"/>
      <c r="FD234" s="40"/>
      <c r="FE234" s="40"/>
      <c r="FF234" s="40"/>
      <c r="FG234" s="40"/>
      <c r="FH234" s="40"/>
      <c r="FI234" s="40"/>
      <c r="FJ234" s="40"/>
      <c r="FK234" s="40"/>
      <c r="FL234" s="40"/>
      <c r="FM234" s="40"/>
      <c r="FN234" s="40"/>
      <c r="FO234" s="40"/>
      <c r="FP234" s="40"/>
      <c r="FQ234" s="40"/>
      <c r="FR234" s="40"/>
      <c r="FS234" s="40"/>
      <c r="FT234" s="40"/>
      <c r="FU234" s="40"/>
      <c r="FV234" s="40"/>
      <c r="FW234" s="40"/>
      <c r="FX234" s="40"/>
      <c r="FY234" s="40"/>
      <c r="FZ234" s="40"/>
      <c r="GA234" s="40"/>
      <c r="GB234" s="40"/>
      <c r="GC234" s="40"/>
      <c r="GD234" s="40"/>
      <c r="GE234" s="40"/>
      <c r="GF234" s="40"/>
      <c r="GG234" s="40"/>
      <c r="GH234" s="40"/>
      <c r="GI234" s="40"/>
      <c r="GJ234" s="40"/>
      <c r="GK234" s="40"/>
      <c r="GL234" s="40"/>
      <c r="GM234" s="40"/>
      <c r="GN234" s="40"/>
      <c r="GO234" s="40"/>
      <c r="GP234" s="40"/>
      <c r="GQ234" s="40"/>
      <c r="GR234" s="40"/>
      <c r="GS234" s="40"/>
      <c r="GT234" s="40"/>
      <c r="GU234" s="40"/>
      <c r="GV234" s="40"/>
    </row>
    <row r="235" spans="1:204" s="29" customFormat="1" ht="15">
      <c r="A235" s="40"/>
      <c r="B235" s="40"/>
      <c r="C235" s="28"/>
      <c r="D235" s="37"/>
      <c r="E235" s="37"/>
      <c r="F235" s="37"/>
      <c r="G235" s="37"/>
      <c r="H235" s="61"/>
      <c r="I235" s="72"/>
      <c r="J235" s="71"/>
      <c r="K235" s="71"/>
      <c r="L235" s="71"/>
      <c r="M235" s="142"/>
      <c r="N235" s="191"/>
      <c r="O235" s="40"/>
      <c r="P235" s="40"/>
      <c r="Q235" s="40"/>
      <c r="R235" s="7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c r="DE235" s="40"/>
      <c r="DF235" s="40"/>
      <c r="DG235" s="40"/>
      <c r="DH235" s="40"/>
      <c r="DI235" s="40"/>
      <c r="DJ235" s="40"/>
      <c r="DK235" s="40"/>
      <c r="DL235" s="40"/>
      <c r="DM235" s="40"/>
      <c r="DN235" s="40"/>
      <c r="DO235" s="40"/>
      <c r="DP235" s="40"/>
      <c r="DQ235" s="40"/>
      <c r="DR235" s="40"/>
      <c r="DS235" s="40"/>
      <c r="DT235" s="40"/>
      <c r="DU235" s="40"/>
      <c r="DV235" s="40"/>
      <c r="DW235" s="40"/>
      <c r="DX235" s="40"/>
      <c r="DY235" s="40"/>
      <c r="DZ235" s="40"/>
      <c r="EA235" s="40"/>
      <c r="EB235" s="40"/>
      <c r="EC235" s="40"/>
      <c r="ED235" s="40"/>
      <c r="EE235" s="40"/>
      <c r="EF235" s="40"/>
      <c r="EG235" s="40"/>
      <c r="EH235" s="40"/>
      <c r="EI235" s="40"/>
      <c r="EJ235" s="40"/>
      <c r="EK235" s="40"/>
      <c r="EL235" s="40"/>
      <c r="EM235" s="40"/>
      <c r="EN235" s="40"/>
      <c r="EO235" s="40"/>
      <c r="EP235" s="40"/>
      <c r="EQ235" s="40"/>
      <c r="ER235" s="40"/>
      <c r="ES235" s="40"/>
      <c r="ET235" s="40"/>
      <c r="EU235" s="40"/>
      <c r="EV235" s="40"/>
      <c r="EW235" s="40"/>
      <c r="EX235" s="40"/>
      <c r="EY235" s="40"/>
      <c r="EZ235" s="40"/>
      <c r="FA235" s="40"/>
      <c r="FB235" s="40"/>
      <c r="FC235" s="40"/>
      <c r="FD235" s="40"/>
      <c r="FE235" s="40"/>
      <c r="FF235" s="40"/>
      <c r="FG235" s="40"/>
      <c r="FH235" s="40"/>
      <c r="FI235" s="40"/>
      <c r="FJ235" s="40"/>
      <c r="FK235" s="40"/>
      <c r="FL235" s="40"/>
      <c r="FM235" s="40"/>
      <c r="FN235" s="40"/>
      <c r="FO235" s="40"/>
      <c r="FP235" s="40"/>
      <c r="FQ235" s="40"/>
      <c r="FR235" s="40"/>
      <c r="FS235" s="40"/>
      <c r="FT235" s="40"/>
      <c r="FU235" s="40"/>
      <c r="FV235" s="40"/>
      <c r="FW235" s="40"/>
      <c r="FX235" s="40"/>
      <c r="FY235" s="40"/>
      <c r="FZ235" s="40"/>
      <c r="GA235" s="40"/>
      <c r="GB235" s="40"/>
      <c r="GC235" s="40"/>
      <c r="GD235" s="40"/>
      <c r="GE235" s="40"/>
      <c r="GF235" s="40"/>
      <c r="GG235" s="40"/>
      <c r="GH235" s="40"/>
      <c r="GI235" s="40"/>
      <c r="GJ235" s="40"/>
      <c r="GK235" s="40"/>
      <c r="GL235" s="40"/>
      <c r="GM235" s="40"/>
      <c r="GN235" s="40"/>
      <c r="GO235" s="40"/>
      <c r="GP235" s="40"/>
      <c r="GQ235" s="40"/>
      <c r="GR235" s="40"/>
      <c r="GS235" s="40"/>
      <c r="GT235" s="40"/>
      <c r="GU235" s="40"/>
      <c r="GV235" s="40"/>
    </row>
    <row r="236" spans="1:204" s="29" customFormat="1" ht="15">
      <c r="A236" s="40"/>
      <c r="B236" s="40"/>
      <c r="C236" s="28"/>
      <c r="D236" s="37"/>
      <c r="E236" s="37"/>
      <c r="F236" s="37"/>
      <c r="G236" s="37"/>
      <c r="H236" s="61"/>
      <c r="I236" s="72"/>
      <c r="J236" s="71"/>
      <c r="K236" s="71"/>
      <c r="L236" s="71"/>
      <c r="M236" s="142"/>
      <c r="N236" s="191"/>
      <c r="O236" s="40"/>
      <c r="P236" s="40"/>
      <c r="Q236" s="40"/>
      <c r="R236" s="7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0"/>
      <c r="CX236" s="40"/>
      <c r="CY236" s="40"/>
      <c r="CZ236" s="40"/>
      <c r="DA236" s="40"/>
      <c r="DB236" s="40"/>
      <c r="DC236" s="40"/>
      <c r="DD236" s="40"/>
      <c r="DE236" s="40"/>
      <c r="DF236" s="40"/>
      <c r="DG236" s="40"/>
      <c r="DH236" s="40"/>
      <c r="DI236" s="40"/>
      <c r="DJ236" s="40"/>
      <c r="DK236" s="40"/>
      <c r="DL236" s="40"/>
      <c r="DM236" s="40"/>
      <c r="DN236" s="40"/>
      <c r="DO236" s="40"/>
      <c r="DP236" s="40"/>
      <c r="DQ236" s="40"/>
      <c r="DR236" s="40"/>
      <c r="DS236" s="40"/>
      <c r="DT236" s="40"/>
      <c r="DU236" s="40"/>
      <c r="DV236" s="40"/>
      <c r="DW236" s="40"/>
      <c r="DX236" s="40"/>
      <c r="DY236" s="40"/>
      <c r="DZ236" s="40"/>
      <c r="EA236" s="40"/>
      <c r="EB236" s="40"/>
      <c r="EC236" s="40"/>
      <c r="ED236" s="40"/>
      <c r="EE236" s="40"/>
      <c r="EF236" s="40"/>
      <c r="EG236" s="40"/>
      <c r="EH236" s="40"/>
      <c r="EI236" s="40"/>
      <c r="EJ236" s="40"/>
      <c r="EK236" s="40"/>
      <c r="EL236" s="40"/>
      <c r="EM236" s="40"/>
      <c r="EN236" s="40"/>
      <c r="EO236" s="40"/>
      <c r="EP236" s="40"/>
      <c r="EQ236" s="40"/>
      <c r="ER236" s="40"/>
      <c r="ES236" s="40"/>
      <c r="ET236" s="40"/>
      <c r="EU236" s="40"/>
      <c r="EV236" s="40"/>
      <c r="EW236" s="40"/>
      <c r="EX236" s="40"/>
      <c r="EY236" s="40"/>
      <c r="EZ236" s="40"/>
      <c r="FA236" s="40"/>
      <c r="FB236" s="40"/>
      <c r="FC236" s="40"/>
      <c r="FD236" s="40"/>
      <c r="FE236" s="40"/>
      <c r="FF236" s="40"/>
      <c r="FG236" s="40"/>
      <c r="FH236" s="40"/>
      <c r="FI236" s="40"/>
      <c r="FJ236" s="40"/>
      <c r="FK236" s="40"/>
      <c r="FL236" s="40"/>
      <c r="FM236" s="40"/>
      <c r="FN236" s="40"/>
      <c r="FO236" s="40"/>
      <c r="FP236" s="40"/>
      <c r="FQ236" s="40"/>
      <c r="FR236" s="40"/>
      <c r="FS236" s="40"/>
      <c r="FT236" s="40"/>
      <c r="FU236" s="40"/>
      <c r="FV236" s="40"/>
      <c r="FW236" s="40"/>
      <c r="FX236" s="40"/>
      <c r="FY236" s="40"/>
      <c r="FZ236" s="40"/>
      <c r="GA236" s="40"/>
      <c r="GB236" s="40"/>
      <c r="GC236" s="40"/>
      <c r="GD236" s="40"/>
      <c r="GE236" s="40"/>
      <c r="GF236" s="40"/>
      <c r="GG236" s="40"/>
      <c r="GH236" s="40"/>
      <c r="GI236" s="40"/>
      <c r="GJ236" s="40"/>
      <c r="GK236" s="40"/>
      <c r="GL236" s="40"/>
      <c r="GM236" s="40"/>
      <c r="GN236" s="40"/>
      <c r="GO236" s="40"/>
      <c r="GP236" s="40"/>
      <c r="GQ236" s="40"/>
      <c r="GR236" s="40"/>
      <c r="GS236" s="40"/>
      <c r="GT236" s="40"/>
      <c r="GU236" s="40"/>
      <c r="GV236" s="40"/>
    </row>
    <row r="237" spans="1:204" s="29" customFormat="1" ht="15">
      <c r="A237" s="40"/>
      <c r="B237" s="40"/>
      <c r="C237" s="28"/>
      <c r="D237" s="37"/>
      <c r="E237" s="37"/>
      <c r="F237" s="37"/>
      <c r="G237" s="37"/>
      <c r="H237" s="61"/>
      <c r="I237" s="72"/>
      <c r="J237" s="71"/>
      <c r="K237" s="71"/>
      <c r="L237" s="71"/>
      <c r="M237" s="142"/>
      <c r="N237" s="191"/>
      <c r="O237" s="40"/>
      <c r="P237" s="40"/>
      <c r="Q237" s="40"/>
      <c r="R237" s="7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c r="DE237" s="40"/>
      <c r="DF237" s="40"/>
      <c r="DG237" s="40"/>
      <c r="DH237" s="40"/>
      <c r="DI237" s="40"/>
      <c r="DJ237" s="40"/>
      <c r="DK237" s="40"/>
      <c r="DL237" s="40"/>
      <c r="DM237" s="40"/>
      <c r="DN237" s="40"/>
      <c r="DO237" s="40"/>
      <c r="DP237" s="40"/>
      <c r="DQ237" s="40"/>
      <c r="DR237" s="40"/>
      <c r="DS237" s="40"/>
      <c r="DT237" s="40"/>
      <c r="DU237" s="40"/>
      <c r="DV237" s="40"/>
      <c r="DW237" s="40"/>
      <c r="DX237" s="40"/>
      <c r="DY237" s="40"/>
      <c r="DZ237" s="40"/>
      <c r="EA237" s="40"/>
      <c r="EB237" s="40"/>
      <c r="EC237" s="40"/>
      <c r="ED237" s="40"/>
      <c r="EE237" s="40"/>
      <c r="EF237" s="40"/>
      <c r="EG237" s="40"/>
      <c r="EH237" s="40"/>
      <c r="EI237" s="40"/>
      <c r="EJ237" s="40"/>
      <c r="EK237" s="40"/>
      <c r="EL237" s="40"/>
      <c r="EM237" s="40"/>
      <c r="EN237" s="40"/>
      <c r="EO237" s="40"/>
      <c r="EP237" s="40"/>
      <c r="EQ237" s="40"/>
      <c r="ER237" s="40"/>
      <c r="ES237" s="40"/>
      <c r="ET237" s="40"/>
      <c r="EU237" s="40"/>
      <c r="EV237" s="40"/>
      <c r="EW237" s="40"/>
      <c r="EX237" s="40"/>
      <c r="EY237" s="40"/>
      <c r="EZ237" s="40"/>
      <c r="FA237" s="40"/>
      <c r="FB237" s="40"/>
      <c r="FC237" s="40"/>
      <c r="FD237" s="40"/>
      <c r="FE237" s="40"/>
      <c r="FF237" s="40"/>
      <c r="FG237" s="40"/>
      <c r="FH237" s="40"/>
      <c r="FI237" s="40"/>
      <c r="FJ237" s="40"/>
      <c r="FK237" s="40"/>
      <c r="FL237" s="40"/>
      <c r="FM237" s="40"/>
      <c r="FN237" s="40"/>
      <c r="FO237" s="40"/>
      <c r="FP237" s="40"/>
      <c r="FQ237" s="40"/>
      <c r="FR237" s="40"/>
      <c r="FS237" s="40"/>
      <c r="FT237" s="40"/>
      <c r="FU237" s="40"/>
      <c r="FV237" s="40"/>
      <c r="FW237" s="40"/>
      <c r="FX237" s="40"/>
      <c r="FY237" s="40"/>
      <c r="FZ237" s="40"/>
      <c r="GA237" s="40"/>
      <c r="GB237" s="40"/>
      <c r="GC237" s="40"/>
      <c r="GD237" s="40"/>
      <c r="GE237" s="40"/>
      <c r="GF237" s="40"/>
      <c r="GG237" s="40"/>
      <c r="GH237" s="40"/>
      <c r="GI237" s="40"/>
      <c r="GJ237" s="40"/>
      <c r="GK237" s="40"/>
      <c r="GL237" s="40"/>
      <c r="GM237" s="40"/>
      <c r="GN237" s="40"/>
      <c r="GO237" s="40"/>
      <c r="GP237" s="40"/>
      <c r="GQ237" s="40"/>
      <c r="GR237" s="40"/>
      <c r="GS237" s="40"/>
      <c r="GT237" s="40"/>
      <c r="GU237" s="40"/>
      <c r="GV237" s="40"/>
    </row>
    <row r="238" spans="1:204" s="29" customFormat="1" ht="15">
      <c r="A238" s="40"/>
      <c r="B238" s="40"/>
      <c r="C238" s="28"/>
      <c r="D238" s="37"/>
      <c r="E238" s="37"/>
      <c r="F238" s="37"/>
      <c r="G238" s="37"/>
      <c r="H238" s="61"/>
      <c r="I238" s="72"/>
      <c r="J238" s="71"/>
      <c r="K238" s="71"/>
      <c r="L238" s="71"/>
      <c r="M238" s="142"/>
      <c r="N238" s="191"/>
      <c r="O238" s="40"/>
      <c r="P238" s="40"/>
      <c r="Q238" s="40"/>
      <c r="R238" s="7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c r="CZ238" s="40"/>
      <c r="DA238" s="40"/>
      <c r="DB238" s="40"/>
      <c r="DC238" s="40"/>
      <c r="DD238" s="40"/>
      <c r="DE238" s="40"/>
      <c r="DF238" s="40"/>
      <c r="DG238" s="40"/>
      <c r="DH238" s="40"/>
      <c r="DI238" s="40"/>
      <c r="DJ238" s="40"/>
      <c r="DK238" s="40"/>
      <c r="DL238" s="40"/>
      <c r="DM238" s="40"/>
      <c r="DN238" s="40"/>
      <c r="DO238" s="40"/>
      <c r="DP238" s="40"/>
      <c r="DQ238" s="40"/>
      <c r="DR238" s="40"/>
      <c r="DS238" s="40"/>
      <c r="DT238" s="40"/>
      <c r="DU238" s="40"/>
      <c r="DV238" s="40"/>
      <c r="DW238" s="40"/>
      <c r="DX238" s="40"/>
      <c r="DY238" s="40"/>
      <c r="DZ238" s="40"/>
      <c r="EA238" s="40"/>
      <c r="EB238" s="40"/>
      <c r="EC238" s="40"/>
      <c r="ED238" s="40"/>
      <c r="EE238" s="40"/>
      <c r="EF238" s="40"/>
      <c r="EG238" s="40"/>
      <c r="EH238" s="40"/>
      <c r="EI238" s="40"/>
      <c r="EJ238" s="40"/>
      <c r="EK238" s="40"/>
      <c r="EL238" s="40"/>
      <c r="EM238" s="40"/>
      <c r="EN238" s="40"/>
      <c r="EO238" s="40"/>
      <c r="EP238" s="40"/>
      <c r="EQ238" s="40"/>
      <c r="ER238" s="40"/>
      <c r="ES238" s="40"/>
      <c r="ET238" s="40"/>
      <c r="EU238" s="40"/>
      <c r="EV238" s="40"/>
      <c r="EW238" s="40"/>
      <c r="EX238" s="40"/>
      <c r="EY238" s="40"/>
      <c r="EZ238" s="40"/>
      <c r="FA238" s="40"/>
      <c r="FB238" s="40"/>
      <c r="FC238" s="40"/>
      <c r="FD238" s="40"/>
      <c r="FE238" s="40"/>
      <c r="FF238" s="40"/>
      <c r="FG238" s="40"/>
      <c r="FH238" s="40"/>
      <c r="FI238" s="40"/>
      <c r="FJ238" s="40"/>
      <c r="FK238" s="40"/>
      <c r="FL238" s="40"/>
      <c r="FM238" s="40"/>
      <c r="FN238" s="40"/>
      <c r="FO238" s="40"/>
      <c r="FP238" s="40"/>
      <c r="FQ238" s="40"/>
      <c r="FR238" s="40"/>
      <c r="FS238" s="40"/>
      <c r="FT238" s="40"/>
      <c r="FU238" s="40"/>
      <c r="FV238" s="40"/>
      <c r="FW238" s="40"/>
      <c r="FX238" s="40"/>
      <c r="FY238" s="40"/>
      <c r="FZ238" s="40"/>
      <c r="GA238" s="40"/>
      <c r="GB238" s="40"/>
      <c r="GC238" s="40"/>
      <c r="GD238" s="40"/>
      <c r="GE238" s="40"/>
      <c r="GF238" s="40"/>
      <c r="GG238" s="40"/>
      <c r="GH238" s="40"/>
      <c r="GI238" s="40"/>
      <c r="GJ238" s="40"/>
      <c r="GK238" s="40"/>
      <c r="GL238" s="40"/>
      <c r="GM238" s="40"/>
      <c r="GN238" s="40"/>
      <c r="GO238" s="40"/>
      <c r="GP238" s="40"/>
      <c r="GQ238" s="40"/>
      <c r="GR238" s="40"/>
      <c r="GS238" s="40"/>
      <c r="GT238" s="40"/>
      <c r="GU238" s="40"/>
      <c r="GV238" s="40"/>
    </row>
    <row r="239" spans="1:204" s="29" customFormat="1" ht="15">
      <c r="A239" s="40"/>
      <c r="B239" s="40"/>
      <c r="C239" s="28"/>
      <c r="D239" s="37"/>
      <c r="E239" s="37"/>
      <c r="F239" s="37"/>
      <c r="G239" s="37"/>
      <c r="H239" s="61"/>
      <c r="I239" s="72"/>
      <c r="J239" s="71"/>
      <c r="K239" s="71"/>
      <c r="L239" s="71"/>
      <c r="M239" s="142"/>
      <c r="N239" s="191"/>
      <c r="O239" s="40"/>
      <c r="P239" s="40"/>
      <c r="Q239" s="40"/>
      <c r="R239" s="7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c r="CG239" s="40"/>
      <c r="CH239" s="40"/>
      <c r="CI239" s="40"/>
      <c r="CJ239" s="40"/>
      <c r="CK239" s="40"/>
      <c r="CL239" s="40"/>
      <c r="CM239" s="40"/>
      <c r="CN239" s="40"/>
      <c r="CO239" s="40"/>
      <c r="CP239" s="40"/>
      <c r="CQ239" s="40"/>
      <c r="CR239" s="40"/>
      <c r="CS239" s="40"/>
      <c r="CT239" s="40"/>
      <c r="CU239" s="40"/>
      <c r="CV239" s="40"/>
      <c r="CW239" s="40"/>
      <c r="CX239" s="40"/>
      <c r="CY239" s="40"/>
      <c r="CZ239" s="40"/>
      <c r="DA239" s="40"/>
      <c r="DB239" s="40"/>
      <c r="DC239" s="40"/>
      <c r="DD239" s="40"/>
      <c r="DE239" s="40"/>
      <c r="DF239" s="40"/>
      <c r="DG239" s="40"/>
      <c r="DH239" s="40"/>
      <c r="DI239" s="40"/>
      <c r="DJ239" s="40"/>
      <c r="DK239" s="40"/>
      <c r="DL239" s="40"/>
      <c r="DM239" s="40"/>
      <c r="DN239" s="40"/>
      <c r="DO239" s="40"/>
      <c r="DP239" s="40"/>
      <c r="DQ239" s="40"/>
      <c r="DR239" s="40"/>
      <c r="DS239" s="40"/>
      <c r="DT239" s="40"/>
      <c r="DU239" s="40"/>
      <c r="DV239" s="40"/>
      <c r="DW239" s="40"/>
      <c r="DX239" s="40"/>
      <c r="DY239" s="40"/>
      <c r="DZ239" s="40"/>
      <c r="EA239" s="40"/>
      <c r="EB239" s="40"/>
      <c r="EC239" s="40"/>
      <c r="ED239" s="40"/>
      <c r="EE239" s="40"/>
      <c r="EF239" s="40"/>
      <c r="EG239" s="40"/>
      <c r="EH239" s="40"/>
      <c r="EI239" s="40"/>
      <c r="EJ239" s="40"/>
      <c r="EK239" s="40"/>
      <c r="EL239" s="40"/>
      <c r="EM239" s="40"/>
      <c r="EN239" s="40"/>
      <c r="EO239" s="40"/>
      <c r="EP239" s="40"/>
      <c r="EQ239" s="40"/>
      <c r="ER239" s="40"/>
      <c r="ES239" s="40"/>
      <c r="ET239" s="40"/>
      <c r="EU239" s="40"/>
      <c r="EV239" s="40"/>
      <c r="EW239" s="40"/>
      <c r="EX239" s="40"/>
      <c r="EY239" s="40"/>
      <c r="EZ239" s="40"/>
      <c r="FA239" s="40"/>
      <c r="FB239" s="40"/>
      <c r="FC239" s="40"/>
      <c r="FD239" s="40"/>
      <c r="FE239" s="40"/>
      <c r="FF239" s="40"/>
      <c r="FG239" s="40"/>
      <c r="FH239" s="40"/>
      <c r="FI239" s="40"/>
      <c r="FJ239" s="40"/>
      <c r="FK239" s="40"/>
      <c r="FL239" s="40"/>
      <c r="FM239" s="40"/>
      <c r="FN239" s="40"/>
      <c r="FO239" s="40"/>
      <c r="FP239" s="40"/>
      <c r="FQ239" s="40"/>
      <c r="FR239" s="40"/>
      <c r="FS239" s="40"/>
      <c r="FT239" s="40"/>
      <c r="FU239" s="40"/>
      <c r="FV239" s="40"/>
      <c r="FW239" s="40"/>
      <c r="FX239" s="40"/>
      <c r="FY239" s="40"/>
      <c r="FZ239" s="40"/>
      <c r="GA239" s="40"/>
      <c r="GB239" s="40"/>
      <c r="GC239" s="40"/>
      <c r="GD239" s="40"/>
      <c r="GE239" s="40"/>
      <c r="GF239" s="40"/>
      <c r="GG239" s="40"/>
      <c r="GH239" s="40"/>
      <c r="GI239" s="40"/>
      <c r="GJ239" s="40"/>
      <c r="GK239" s="40"/>
      <c r="GL239" s="40"/>
      <c r="GM239" s="40"/>
      <c r="GN239" s="40"/>
      <c r="GO239" s="40"/>
      <c r="GP239" s="40"/>
      <c r="GQ239" s="40"/>
      <c r="GR239" s="40"/>
      <c r="GS239" s="40"/>
      <c r="GT239" s="40"/>
      <c r="GU239" s="40"/>
      <c r="GV239" s="40"/>
    </row>
    <row r="240" spans="1:204" s="29" customFormat="1" ht="15">
      <c r="A240" s="40"/>
      <c r="B240" s="40"/>
      <c r="C240" s="28"/>
      <c r="D240" s="37"/>
      <c r="E240" s="37"/>
      <c r="F240" s="37"/>
      <c r="G240" s="37"/>
      <c r="H240" s="61"/>
      <c r="I240" s="72"/>
      <c r="J240" s="71"/>
      <c r="K240" s="71"/>
      <c r="L240" s="71"/>
      <c r="M240" s="142"/>
      <c r="N240" s="191"/>
      <c r="O240" s="40"/>
      <c r="P240" s="40"/>
      <c r="Q240" s="40"/>
      <c r="R240" s="7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40"/>
      <c r="BS240" s="40"/>
      <c r="BT240" s="40"/>
      <c r="BU240" s="40"/>
      <c r="BV240" s="40"/>
      <c r="BW240" s="40"/>
      <c r="BX240" s="40"/>
      <c r="BY240" s="40"/>
      <c r="BZ240" s="40"/>
      <c r="CA240" s="40"/>
      <c r="CB240" s="40"/>
      <c r="CC240" s="40"/>
      <c r="CD240" s="40"/>
      <c r="CE240" s="40"/>
      <c r="CF240" s="40"/>
      <c r="CG240" s="40"/>
      <c r="CH240" s="40"/>
      <c r="CI240" s="40"/>
      <c r="CJ240" s="40"/>
      <c r="CK240" s="40"/>
      <c r="CL240" s="40"/>
      <c r="CM240" s="40"/>
      <c r="CN240" s="40"/>
      <c r="CO240" s="40"/>
      <c r="CP240" s="40"/>
      <c r="CQ240" s="40"/>
      <c r="CR240" s="40"/>
      <c r="CS240" s="40"/>
      <c r="CT240" s="40"/>
      <c r="CU240" s="40"/>
      <c r="CV240" s="40"/>
      <c r="CW240" s="40"/>
      <c r="CX240" s="40"/>
      <c r="CY240" s="40"/>
      <c r="CZ240" s="40"/>
      <c r="DA240" s="40"/>
      <c r="DB240" s="40"/>
      <c r="DC240" s="40"/>
      <c r="DD240" s="40"/>
      <c r="DE240" s="40"/>
      <c r="DF240" s="40"/>
      <c r="DG240" s="40"/>
      <c r="DH240" s="40"/>
      <c r="DI240" s="40"/>
      <c r="DJ240" s="40"/>
      <c r="DK240" s="40"/>
      <c r="DL240" s="40"/>
      <c r="DM240" s="40"/>
      <c r="DN240" s="40"/>
      <c r="DO240" s="40"/>
      <c r="DP240" s="40"/>
      <c r="DQ240" s="40"/>
      <c r="DR240" s="40"/>
      <c r="DS240" s="40"/>
      <c r="DT240" s="40"/>
      <c r="DU240" s="40"/>
      <c r="DV240" s="40"/>
      <c r="DW240" s="40"/>
      <c r="DX240" s="40"/>
      <c r="DY240" s="40"/>
      <c r="DZ240" s="40"/>
      <c r="EA240" s="40"/>
      <c r="EB240" s="40"/>
      <c r="EC240" s="40"/>
      <c r="ED240" s="40"/>
      <c r="EE240" s="40"/>
      <c r="EF240" s="40"/>
      <c r="EG240" s="40"/>
      <c r="EH240" s="40"/>
      <c r="EI240" s="40"/>
      <c r="EJ240" s="40"/>
      <c r="EK240" s="40"/>
      <c r="EL240" s="40"/>
      <c r="EM240" s="40"/>
      <c r="EN240" s="40"/>
      <c r="EO240" s="40"/>
      <c r="EP240" s="40"/>
      <c r="EQ240" s="40"/>
      <c r="ER240" s="40"/>
      <c r="ES240" s="40"/>
      <c r="ET240" s="40"/>
      <c r="EU240" s="40"/>
      <c r="EV240" s="40"/>
      <c r="EW240" s="40"/>
      <c r="EX240" s="40"/>
      <c r="EY240" s="40"/>
      <c r="EZ240" s="40"/>
      <c r="FA240" s="40"/>
      <c r="FB240" s="40"/>
      <c r="FC240" s="40"/>
      <c r="FD240" s="40"/>
      <c r="FE240" s="40"/>
      <c r="FF240" s="40"/>
      <c r="FG240" s="40"/>
      <c r="FH240" s="40"/>
      <c r="FI240" s="40"/>
      <c r="FJ240" s="40"/>
      <c r="FK240" s="40"/>
      <c r="FL240" s="40"/>
      <c r="FM240" s="40"/>
      <c r="FN240" s="40"/>
      <c r="FO240" s="40"/>
      <c r="FP240" s="40"/>
      <c r="FQ240" s="40"/>
      <c r="FR240" s="40"/>
      <c r="FS240" s="40"/>
      <c r="FT240" s="40"/>
      <c r="FU240" s="40"/>
      <c r="FV240" s="40"/>
      <c r="FW240" s="40"/>
      <c r="FX240" s="40"/>
      <c r="FY240" s="40"/>
      <c r="FZ240" s="40"/>
      <c r="GA240" s="40"/>
      <c r="GB240" s="40"/>
      <c r="GC240" s="40"/>
      <c r="GD240" s="40"/>
      <c r="GE240" s="40"/>
      <c r="GF240" s="40"/>
      <c r="GG240" s="40"/>
      <c r="GH240" s="40"/>
      <c r="GI240" s="40"/>
      <c r="GJ240" s="40"/>
      <c r="GK240" s="40"/>
      <c r="GL240" s="40"/>
      <c r="GM240" s="40"/>
      <c r="GN240" s="40"/>
      <c r="GO240" s="40"/>
      <c r="GP240" s="40"/>
      <c r="GQ240" s="40"/>
      <c r="GR240" s="40"/>
      <c r="GS240" s="40"/>
      <c r="GT240" s="40"/>
      <c r="GU240" s="40"/>
      <c r="GV240" s="40"/>
    </row>
    <row r="241" spans="1:204" s="29" customFormat="1" ht="15">
      <c r="A241" s="40"/>
      <c r="B241" s="40"/>
      <c r="C241" s="28"/>
      <c r="D241" s="37"/>
      <c r="E241" s="37"/>
      <c r="F241" s="37"/>
      <c r="G241" s="37"/>
      <c r="H241" s="61"/>
      <c r="I241" s="72"/>
      <c r="J241" s="71"/>
      <c r="K241" s="71"/>
      <c r="L241" s="71"/>
      <c r="M241" s="142"/>
      <c r="N241" s="191"/>
      <c r="O241" s="40"/>
      <c r="P241" s="40"/>
      <c r="Q241" s="40"/>
      <c r="R241" s="7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40"/>
      <c r="BR241" s="40"/>
      <c r="BS241" s="40"/>
      <c r="BT241" s="40"/>
      <c r="BU241" s="40"/>
      <c r="BV241" s="40"/>
      <c r="BW241" s="40"/>
      <c r="BX241" s="40"/>
      <c r="BY241" s="40"/>
      <c r="BZ241" s="40"/>
      <c r="CA241" s="40"/>
      <c r="CB241" s="40"/>
      <c r="CC241" s="40"/>
      <c r="CD241" s="40"/>
      <c r="CE241" s="40"/>
      <c r="CF241" s="40"/>
      <c r="CG241" s="40"/>
      <c r="CH241" s="40"/>
      <c r="CI241" s="40"/>
      <c r="CJ241" s="40"/>
      <c r="CK241" s="40"/>
      <c r="CL241" s="40"/>
      <c r="CM241" s="40"/>
      <c r="CN241" s="40"/>
      <c r="CO241" s="40"/>
      <c r="CP241" s="40"/>
      <c r="CQ241" s="40"/>
      <c r="CR241" s="40"/>
      <c r="CS241" s="40"/>
      <c r="CT241" s="40"/>
      <c r="CU241" s="40"/>
      <c r="CV241" s="40"/>
      <c r="CW241" s="40"/>
      <c r="CX241" s="40"/>
      <c r="CY241" s="40"/>
      <c r="CZ241" s="40"/>
      <c r="DA241" s="40"/>
      <c r="DB241" s="40"/>
      <c r="DC241" s="40"/>
      <c r="DD241" s="40"/>
      <c r="DE241" s="40"/>
      <c r="DF241" s="40"/>
      <c r="DG241" s="40"/>
      <c r="DH241" s="40"/>
      <c r="DI241" s="40"/>
      <c r="DJ241" s="40"/>
      <c r="DK241" s="40"/>
      <c r="DL241" s="40"/>
      <c r="DM241" s="40"/>
      <c r="DN241" s="40"/>
      <c r="DO241" s="40"/>
      <c r="DP241" s="40"/>
      <c r="DQ241" s="40"/>
      <c r="DR241" s="40"/>
      <c r="DS241" s="40"/>
      <c r="DT241" s="40"/>
      <c r="DU241" s="40"/>
      <c r="DV241" s="40"/>
      <c r="DW241" s="40"/>
      <c r="DX241" s="40"/>
      <c r="DY241" s="40"/>
      <c r="DZ241" s="40"/>
      <c r="EA241" s="40"/>
      <c r="EB241" s="40"/>
      <c r="EC241" s="40"/>
      <c r="ED241" s="40"/>
      <c r="EE241" s="40"/>
      <c r="EF241" s="40"/>
      <c r="EG241" s="40"/>
      <c r="EH241" s="40"/>
      <c r="EI241" s="40"/>
      <c r="EJ241" s="40"/>
      <c r="EK241" s="40"/>
      <c r="EL241" s="40"/>
      <c r="EM241" s="40"/>
      <c r="EN241" s="40"/>
      <c r="EO241" s="40"/>
      <c r="EP241" s="40"/>
      <c r="EQ241" s="40"/>
      <c r="ER241" s="40"/>
      <c r="ES241" s="40"/>
      <c r="ET241" s="40"/>
      <c r="EU241" s="40"/>
      <c r="EV241" s="40"/>
      <c r="EW241" s="40"/>
      <c r="EX241" s="40"/>
      <c r="EY241" s="40"/>
      <c r="EZ241" s="40"/>
      <c r="FA241" s="40"/>
      <c r="FB241" s="40"/>
      <c r="FC241" s="40"/>
      <c r="FD241" s="40"/>
      <c r="FE241" s="40"/>
      <c r="FF241" s="40"/>
      <c r="FG241" s="40"/>
      <c r="FH241" s="40"/>
      <c r="FI241" s="40"/>
      <c r="FJ241" s="40"/>
      <c r="FK241" s="40"/>
      <c r="FL241" s="40"/>
      <c r="FM241" s="40"/>
      <c r="FN241" s="40"/>
      <c r="FO241" s="40"/>
      <c r="FP241" s="40"/>
      <c r="FQ241" s="40"/>
      <c r="FR241" s="40"/>
      <c r="FS241" s="40"/>
      <c r="FT241" s="40"/>
      <c r="FU241" s="40"/>
      <c r="FV241" s="40"/>
      <c r="FW241" s="40"/>
      <c r="FX241" s="40"/>
      <c r="FY241" s="40"/>
      <c r="FZ241" s="40"/>
      <c r="GA241" s="40"/>
      <c r="GB241" s="40"/>
      <c r="GC241" s="40"/>
      <c r="GD241" s="40"/>
      <c r="GE241" s="40"/>
      <c r="GF241" s="40"/>
      <c r="GG241" s="40"/>
      <c r="GH241" s="40"/>
      <c r="GI241" s="40"/>
      <c r="GJ241" s="40"/>
      <c r="GK241" s="40"/>
      <c r="GL241" s="40"/>
      <c r="GM241" s="40"/>
      <c r="GN241" s="40"/>
      <c r="GO241" s="40"/>
      <c r="GP241" s="40"/>
      <c r="GQ241" s="40"/>
      <c r="GR241" s="40"/>
      <c r="GS241" s="40"/>
      <c r="GT241" s="40"/>
      <c r="GU241" s="40"/>
      <c r="GV241" s="40"/>
    </row>
    <row r="242" spans="1:204" s="29" customFormat="1" ht="15">
      <c r="A242" s="40"/>
      <c r="B242" s="40"/>
      <c r="C242" s="28"/>
      <c r="D242" s="37"/>
      <c r="E242" s="37"/>
      <c r="F242" s="37"/>
      <c r="G242" s="37"/>
      <c r="H242" s="61"/>
      <c r="I242" s="72"/>
      <c r="J242" s="71"/>
      <c r="K242" s="71"/>
      <c r="L242" s="71"/>
      <c r="M242" s="142"/>
      <c r="N242" s="191"/>
      <c r="O242" s="40"/>
      <c r="P242" s="40"/>
      <c r="Q242" s="40"/>
      <c r="R242" s="7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40"/>
      <c r="BO242" s="40"/>
      <c r="BP242" s="40"/>
      <c r="BQ242" s="40"/>
      <c r="BR242" s="40"/>
      <c r="BS242" s="40"/>
      <c r="BT242" s="40"/>
      <c r="BU242" s="40"/>
      <c r="BV242" s="40"/>
      <c r="BW242" s="40"/>
      <c r="BX242" s="40"/>
      <c r="BY242" s="40"/>
      <c r="BZ242" s="40"/>
      <c r="CA242" s="40"/>
      <c r="CB242" s="40"/>
      <c r="CC242" s="40"/>
      <c r="CD242" s="40"/>
      <c r="CE242" s="40"/>
      <c r="CF242" s="40"/>
      <c r="CG242" s="40"/>
      <c r="CH242" s="40"/>
      <c r="CI242" s="40"/>
      <c r="CJ242" s="40"/>
      <c r="CK242" s="40"/>
      <c r="CL242" s="40"/>
      <c r="CM242" s="40"/>
      <c r="CN242" s="40"/>
      <c r="CO242" s="40"/>
      <c r="CP242" s="40"/>
      <c r="CQ242" s="40"/>
      <c r="CR242" s="40"/>
      <c r="CS242" s="40"/>
      <c r="CT242" s="40"/>
      <c r="CU242" s="40"/>
      <c r="CV242" s="40"/>
      <c r="CW242" s="40"/>
      <c r="CX242" s="40"/>
      <c r="CY242" s="40"/>
      <c r="CZ242" s="40"/>
      <c r="DA242" s="40"/>
      <c r="DB242" s="40"/>
      <c r="DC242" s="40"/>
      <c r="DD242" s="40"/>
      <c r="DE242" s="40"/>
      <c r="DF242" s="40"/>
      <c r="DG242" s="40"/>
      <c r="DH242" s="40"/>
      <c r="DI242" s="40"/>
      <c r="DJ242" s="40"/>
      <c r="DK242" s="40"/>
      <c r="DL242" s="40"/>
      <c r="DM242" s="40"/>
      <c r="DN242" s="40"/>
      <c r="DO242" s="40"/>
      <c r="DP242" s="40"/>
      <c r="DQ242" s="40"/>
      <c r="DR242" s="40"/>
      <c r="DS242" s="40"/>
      <c r="DT242" s="40"/>
      <c r="DU242" s="40"/>
      <c r="DV242" s="40"/>
      <c r="DW242" s="40"/>
      <c r="DX242" s="40"/>
      <c r="DY242" s="40"/>
      <c r="DZ242" s="40"/>
      <c r="EA242" s="40"/>
      <c r="EB242" s="40"/>
      <c r="EC242" s="40"/>
      <c r="ED242" s="40"/>
      <c r="EE242" s="40"/>
      <c r="EF242" s="40"/>
      <c r="EG242" s="40"/>
      <c r="EH242" s="40"/>
      <c r="EI242" s="40"/>
      <c r="EJ242" s="40"/>
      <c r="EK242" s="40"/>
      <c r="EL242" s="40"/>
      <c r="EM242" s="40"/>
      <c r="EN242" s="40"/>
      <c r="EO242" s="40"/>
      <c r="EP242" s="40"/>
      <c r="EQ242" s="40"/>
      <c r="ER242" s="40"/>
      <c r="ES242" s="40"/>
      <c r="ET242" s="40"/>
      <c r="EU242" s="40"/>
      <c r="EV242" s="40"/>
      <c r="EW242" s="40"/>
      <c r="EX242" s="40"/>
      <c r="EY242" s="40"/>
      <c r="EZ242" s="40"/>
      <c r="FA242" s="40"/>
      <c r="FB242" s="40"/>
      <c r="FC242" s="40"/>
      <c r="FD242" s="40"/>
      <c r="FE242" s="40"/>
      <c r="FF242" s="40"/>
      <c r="FG242" s="40"/>
      <c r="FH242" s="40"/>
      <c r="FI242" s="40"/>
      <c r="FJ242" s="40"/>
      <c r="FK242" s="40"/>
      <c r="FL242" s="40"/>
      <c r="FM242" s="40"/>
      <c r="FN242" s="40"/>
      <c r="FO242" s="40"/>
      <c r="FP242" s="40"/>
      <c r="FQ242" s="40"/>
      <c r="FR242" s="40"/>
      <c r="FS242" s="40"/>
      <c r="FT242" s="40"/>
      <c r="FU242" s="40"/>
      <c r="FV242" s="40"/>
      <c r="FW242" s="40"/>
      <c r="FX242" s="40"/>
      <c r="FY242" s="40"/>
      <c r="FZ242" s="40"/>
      <c r="GA242" s="40"/>
      <c r="GB242" s="40"/>
      <c r="GC242" s="40"/>
      <c r="GD242" s="40"/>
      <c r="GE242" s="40"/>
      <c r="GF242" s="40"/>
      <c r="GG242" s="40"/>
      <c r="GH242" s="40"/>
      <c r="GI242" s="40"/>
      <c r="GJ242" s="40"/>
      <c r="GK242" s="40"/>
      <c r="GL242" s="40"/>
      <c r="GM242" s="40"/>
      <c r="GN242" s="40"/>
      <c r="GO242" s="40"/>
      <c r="GP242" s="40"/>
      <c r="GQ242" s="40"/>
      <c r="GR242" s="40"/>
      <c r="GS242" s="40"/>
      <c r="GT242" s="40"/>
      <c r="GU242" s="40"/>
      <c r="GV242" s="40"/>
    </row>
    <row r="243" spans="1:204" s="29" customFormat="1" ht="15" collapsed="1">
      <c r="A243" s="40"/>
      <c r="B243" s="40"/>
      <c r="C243" s="28"/>
      <c r="D243" s="37"/>
      <c r="E243" s="37"/>
      <c r="F243" s="37"/>
      <c r="G243" s="37"/>
      <c r="H243" s="61"/>
      <c r="I243" s="72"/>
      <c r="J243" s="71"/>
      <c r="K243" s="71"/>
      <c r="L243" s="71"/>
      <c r="M243" s="142"/>
      <c r="N243" s="191"/>
      <c r="O243" s="40"/>
      <c r="P243" s="40"/>
      <c r="Q243" s="40"/>
      <c r="R243" s="7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c r="BS243" s="40"/>
      <c r="BT243" s="40"/>
      <c r="BU243" s="40"/>
      <c r="BV243" s="40"/>
      <c r="BW243" s="40"/>
      <c r="BX243" s="40"/>
      <c r="BY243" s="40"/>
      <c r="BZ243" s="40"/>
      <c r="CA243" s="40"/>
      <c r="CB243" s="40"/>
      <c r="CC243" s="40"/>
      <c r="CD243" s="40"/>
      <c r="CE243" s="40"/>
      <c r="CF243" s="40"/>
      <c r="CG243" s="40"/>
      <c r="CH243" s="40"/>
      <c r="CI243" s="40"/>
      <c r="CJ243" s="40"/>
      <c r="CK243" s="40"/>
      <c r="CL243" s="40"/>
      <c r="CM243" s="40"/>
      <c r="CN243" s="40"/>
      <c r="CO243" s="40"/>
      <c r="CP243" s="40"/>
      <c r="CQ243" s="40"/>
      <c r="CR243" s="40"/>
      <c r="CS243" s="40"/>
      <c r="CT243" s="40"/>
      <c r="CU243" s="40"/>
      <c r="CV243" s="40"/>
      <c r="CW243" s="40"/>
      <c r="CX243" s="40"/>
      <c r="CY243" s="40"/>
      <c r="CZ243" s="40"/>
      <c r="DA243" s="40"/>
      <c r="DB243" s="40"/>
      <c r="DC243" s="40"/>
      <c r="DD243" s="40"/>
      <c r="DE243" s="40"/>
      <c r="DF243" s="40"/>
      <c r="DG243" s="40"/>
      <c r="DH243" s="40"/>
      <c r="DI243" s="40"/>
      <c r="DJ243" s="40"/>
      <c r="DK243" s="40"/>
      <c r="DL243" s="40"/>
      <c r="DM243" s="40"/>
      <c r="DN243" s="40"/>
      <c r="DO243" s="40"/>
      <c r="DP243" s="40"/>
      <c r="DQ243" s="40"/>
      <c r="DR243" s="40"/>
      <c r="DS243" s="40"/>
      <c r="DT243" s="40"/>
      <c r="DU243" s="40"/>
      <c r="DV243" s="40"/>
      <c r="DW243" s="40"/>
      <c r="DX243" s="40"/>
      <c r="DY243" s="40"/>
      <c r="DZ243" s="40"/>
      <c r="EA243" s="40"/>
      <c r="EB243" s="40"/>
      <c r="EC243" s="40"/>
      <c r="ED243" s="40"/>
      <c r="EE243" s="40"/>
      <c r="EF243" s="40"/>
      <c r="EG243" s="40"/>
      <c r="EH243" s="40"/>
      <c r="EI243" s="40"/>
      <c r="EJ243" s="40"/>
      <c r="EK243" s="40"/>
      <c r="EL243" s="40"/>
      <c r="EM243" s="40"/>
      <c r="EN243" s="40"/>
      <c r="EO243" s="40"/>
      <c r="EP243" s="40"/>
      <c r="EQ243" s="40"/>
      <c r="ER243" s="40"/>
      <c r="ES243" s="40"/>
      <c r="ET243" s="40"/>
      <c r="EU243" s="40"/>
      <c r="EV243" s="40"/>
      <c r="EW243" s="40"/>
      <c r="EX243" s="40"/>
      <c r="EY243" s="40"/>
      <c r="EZ243" s="40"/>
      <c r="FA243" s="40"/>
      <c r="FB243" s="40"/>
      <c r="FC243" s="40"/>
      <c r="FD243" s="40"/>
      <c r="FE243" s="40"/>
      <c r="FF243" s="40"/>
      <c r="FG243" s="40"/>
      <c r="FH243" s="40"/>
      <c r="FI243" s="40"/>
      <c r="FJ243" s="40"/>
      <c r="FK243" s="40"/>
      <c r="FL243" s="40"/>
      <c r="FM243" s="40"/>
      <c r="FN243" s="40"/>
      <c r="FO243" s="40"/>
      <c r="FP243" s="40"/>
      <c r="FQ243" s="40"/>
      <c r="FR243" s="40"/>
      <c r="FS243" s="40"/>
      <c r="FT243" s="40"/>
      <c r="FU243" s="40"/>
      <c r="FV243" s="40"/>
      <c r="FW243" s="40"/>
      <c r="FX243" s="40"/>
      <c r="FY243" s="40"/>
      <c r="FZ243" s="40"/>
      <c r="GA243" s="40"/>
      <c r="GB243" s="40"/>
      <c r="GC243" s="40"/>
      <c r="GD243" s="40"/>
      <c r="GE243" s="40"/>
      <c r="GF243" s="40"/>
      <c r="GG243" s="40"/>
      <c r="GH243" s="40"/>
      <c r="GI243" s="40"/>
      <c r="GJ243" s="40"/>
      <c r="GK243" s="40"/>
      <c r="GL243" s="40"/>
      <c r="GM243" s="40"/>
      <c r="GN243" s="40"/>
      <c r="GO243" s="40"/>
      <c r="GP243" s="40"/>
      <c r="GQ243" s="40"/>
      <c r="GR243" s="40"/>
      <c r="GS243" s="40"/>
      <c r="GT243" s="40"/>
      <c r="GU243" s="40"/>
      <c r="GV243" s="40"/>
    </row>
    <row r="244" spans="1:204" s="29" customFormat="1" ht="15">
      <c r="A244" s="40"/>
      <c r="B244" s="40"/>
      <c r="C244" s="28"/>
      <c r="D244" s="37"/>
      <c r="E244" s="37"/>
      <c r="F244" s="37"/>
      <c r="G244" s="37"/>
      <c r="H244" s="61"/>
      <c r="I244" s="72"/>
      <c r="J244" s="71"/>
      <c r="K244" s="71"/>
      <c r="L244" s="71"/>
      <c r="M244" s="142"/>
      <c r="N244" s="191"/>
      <c r="O244" s="40"/>
      <c r="P244" s="40"/>
      <c r="Q244" s="40"/>
      <c r="R244" s="7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c r="BN244" s="40"/>
      <c r="BO244" s="40"/>
      <c r="BP244" s="40"/>
      <c r="BQ244" s="40"/>
      <c r="BR244" s="40"/>
      <c r="BS244" s="40"/>
      <c r="BT244" s="40"/>
      <c r="BU244" s="40"/>
      <c r="BV244" s="40"/>
      <c r="BW244" s="40"/>
      <c r="BX244" s="40"/>
      <c r="BY244" s="40"/>
      <c r="BZ244" s="40"/>
      <c r="CA244" s="40"/>
      <c r="CB244" s="40"/>
      <c r="CC244" s="40"/>
      <c r="CD244" s="40"/>
      <c r="CE244" s="40"/>
      <c r="CF244" s="40"/>
      <c r="CG244" s="40"/>
      <c r="CH244" s="40"/>
      <c r="CI244" s="40"/>
      <c r="CJ244" s="40"/>
      <c r="CK244" s="40"/>
      <c r="CL244" s="40"/>
      <c r="CM244" s="40"/>
      <c r="CN244" s="40"/>
      <c r="CO244" s="40"/>
      <c r="CP244" s="40"/>
      <c r="CQ244" s="40"/>
      <c r="CR244" s="40"/>
      <c r="CS244" s="40"/>
      <c r="CT244" s="40"/>
      <c r="CU244" s="40"/>
      <c r="CV244" s="40"/>
      <c r="CW244" s="40"/>
      <c r="CX244" s="40"/>
      <c r="CY244" s="40"/>
      <c r="CZ244" s="40"/>
      <c r="DA244" s="40"/>
      <c r="DB244" s="40"/>
      <c r="DC244" s="40"/>
      <c r="DD244" s="40"/>
      <c r="DE244" s="40"/>
      <c r="DF244" s="40"/>
      <c r="DG244" s="40"/>
      <c r="DH244" s="40"/>
      <c r="DI244" s="40"/>
      <c r="DJ244" s="40"/>
      <c r="DK244" s="40"/>
      <c r="DL244" s="40"/>
      <c r="DM244" s="40"/>
      <c r="DN244" s="40"/>
      <c r="DO244" s="40"/>
      <c r="DP244" s="40"/>
      <c r="DQ244" s="40"/>
      <c r="DR244" s="40"/>
      <c r="DS244" s="40"/>
      <c r="DT244" s="40"/>
      <c r="DU244" s="40"/>
      <c r="DV244" s="40"/>
      <c r="DW244" s="40"/>
      <c r="DX244" s="40"/>
      <c r="DY244" s="40"/>
      <c r="DZ244" s="40"/>
      <c r="EA244" s="40"/>
      <c r="EB244" s="40"/>
      <c r="EC244" s="40"/>
      <c r="ED244" s="40"/>
      <c r="EE244" s="40"/>
      <c r="EF244" s="40"/>
      <c r="EG244" s="40"/>
      <c r="EH244" s="40"/>
      <c r="EI244" s="40"/>
      <c r="EJ244" s="40"/>
      <c r="EK244" s="40"/>
      <c r="EL244" s="40"/>
      <c r="EM244" s="40"/>
      <c r="EN244" s="40"/>
      <c r="EO244" s="40"/>
      <c r="EP244" s="40"/>
      <c r="EQ244" s="40"/>
      <c r="ER244" s="40"/>
      <c r="ES244" s="40"/>
      <c r="ET244" s="40"/>
      <c r="EU244" s="40"/>
      <c r="EV244" s="40"/>
      <c r="EW244" s="40"/>
      <c r="EX244" s="40"/>
      <c r="EY244" s="40"/>
      <c r="EZ244" s="40"/>
      <c r="FA244" s="40"/>
      <c r="FB244" s="40"/>
      <c r="FC244" s="40"/>
      <c r="FD244" s="40"/>
      <c r="FE244" s="40"/>
      <c r="FF244" s="40"/>
      <c r="FG244" s="40"/>
      <c r="FH244" s="40"/>
      <c r="FI244" s="40"/>
      <c r="FJ244" s="40"/>
      <c r="FK244" s="40"/>
      <c r="FL244" s="40"/>
      <c r="FM244" s="40"/>
      <c r="FN244" s="40"/>
      <c r="FO244" s="40"/>
      <c r="FP244" s="40"/>
      <c r="FQ244" s="40"/>
      <c r="FR244" s="40"/>
      <c r="FS244" s="40"/>
      <c r="FT244" s="40"/>
      <c r="FU244" s="40"/>
      <c r="FV244" s="40"/>
      <c r="FW244" s="40"/>
      <c r="FX244" s="40"/>
      <c r="FY244" s="40"/>
      <c r="FZ244" s="40"/>
      <c r="GA244" s="40"/>
      <c r="GB244" s="40"/>
      <c r="GC244" s="40"/>
      <c r="GD244" s="40"/>
      <c r="GE244" s="40"/>
      <c r="GF244" s="40"/>
      <c r="GG244" s="40"/>
      <c r="GH244" s="40"/>
      <c r="GI244" s="40"/>
      <c r="GJ244" s="40"/>
      <c r="GK244" s="40"/>
      <c r="GL244" s="40"/>
      <c r="GM244" s="40"/>
      <c r="GN244" s="40"/>
      <c r="GO244" s="40"/>
      <c r="GP244" s="40"/>
      <c r="GQ244" s="40"/>
      <c r="GR244" s="40"/>
      <c r="GS244" s="40"/>
      <c r="GT244" s="40"/>
      <c r="GU244" s="40"/>
      <c r="GV244" s="40"/>
    </row>
    <row r="245" spans="1:204" s="29" customFormat="1" ht="15">
      <c r="A245" s="40"/>
      <c r="B245" s="40"/>
      <c r="C245" s="28"/>
      <c r="D245" s="37"/>
      <c r="E245" s="37"/>
      <c r="F245" s="37"/>
      <c r="G245" s="37"/>
      <c r="H245" s="61"/>
      <c r="I245" s="72"/>
      <c r="J245" s="71"/>
      <c r="K245" s="71"/>
      <c r="L245" s="71"/>
      <c r="M245" s="142"/>
      <c r="N245" s="191"/>
      <c r="O245" s="40"/>
      <c r="P245" s="40"/>
      <c r="Q245" s="40"/>
      <c r="R245" s="7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c r="BS245" s="40"/>
      <c r="BT245" s="40"/>
      <c r="BU245" s="40"/>
      <c r="BV245" s="40"/>
      <c r="BW245" s="40"/>
      <c r="BX245" s="40"/>
      <c r="BY245" s="40"/>
      <c r="BZ245" s="40"/>
      <c r="CA245" s="40"/>
      <c r="CB245" s="40"/>
      <c r="CC245" s="40"/>
      <c r="CD245" s="40"/>
      <c r="CE245" s="40"/>
      <c r="CF245" s="40"/>
      <c r="CG245" s="40"/>
      <c r="CH245" s="40"/>
      <c r="CI245" s="40"/>
      <c r="CJ245" s="40"/>
      <c r="CK245" s="40"/>
      <c r="CL245" s="40"/>
      <c r="CM245" s="40"/>
      <c r="CN245" s="40"/>
      <c r="CO245" s="40"/>
      <c r="CP245" s="40"/>
      <c r="CQ245" s="40"/>
      <c r="CR245" s="40"/>
      <c r="CS245" s="40"/>
      <c r="CT245" s="40"/>
      <c r="CU245" s="40"/>
      <c r="CV245" s="40"/>
      <c r="CW245" s="40"/>
      <c r="CX245" s="40"/>
      <c r="CY245" s="40"/>
      <c r="CZ245" s="40"/>
      <c r="DA245" s="40"/>
      <c r="DB245" s="40"/>
      <c r="DC245" s="40"/>
      <c r="DD245" s="40"/>
      <c r="DE245" s="40"/>
      <c r="DF245" s="40"/>
      <c r="DG245" s="40"/>
      <c r="DH245" s="40"/>
      <c r="DI245" s="40"/>
      <c r="DJ245" s="40"/>
      <c r="DK245" s="40"/>
      <c r="DL245" s="40"/>
      <c r="DM245" s="40"/>
      <c r="DN245" s="40"/>
      <c r="DO245" s="40"/>
      <c r="DP245" s="40"/>
      <c r="DQ245" s="40"/>
      <c r="DR245" s="40"/>
      <c r="DS245" s="40"/>
      <c r="DT245" s="40"/>
      <c r="DU245" s="40"/>
      <c r="DV245" s="40"/>
      <c r="DW245" s="40"/>
      <c r="DX245" s="40"/>
      <c r="DY245" s="40"/>
      <c r="DZ245" s="40"/>
      <c r="EA245" s="40"/>
      <c r="EB245" s="40"/>
      <c r="EC245" s="40"/>
      <c r="ED245" s="40"/>
      <c r="EE245" s="40"/>
      <c r="EF245" s="40"/>
      <c r="EG245" s="40"/>
      <c r="EH245" s="40"/>
      <c r="EI245" s="40"/>
      <c r="EJ245" s="40"/>
      <c r="EK245" s="40"/>
      <c r="EL245" s="40"/>
      <c r="EM245" s="40"/>
      <c r="EN245" s="40"/>
      <c r="EO245" s="40"/>
      <c r="EP245" s="40"/>
      <c r="EQ245" s="40"/>
      <c r="ER245" s="40"/>
      <c r="ES245" s="40"/>
      <c r="ET245" s="40"/>
      <c r="EU245" s="40"/>
      <c r="EV245" s="40"/>
      <c r="EW245" s="40"/>
      <c r="EX245" s="40"/>
      <c r="EY245" s="40"/>
      <c r="EZ245" s="40"/>
      <c r="FA245" s="40"/>
      <c r="FB245" s="40"/>
      <c r="FC245" s="40"/>
      <c r="FD245" s="40"/>
      <c r="FE245" s="40"/>
      <c r="FF245" s="40"/>
      <c r="FG245" s="40"/>
      <c r="FH245" s="40"/>
      <c r="FI245" s="40"/>
      <c r="FJ245" s="40"/>
      <c r="FK245" s="40"/>
      <c r="FL245" s="40"/>
      <c r="FM245" s="40"/>
      <c r="FN245" s="40"/>
      <c r="FO245" s="40"/>
      <c r="FP245" s="40"/>
      <c r="FQ245" s="40"/>
      <c r="FR245" s="40"/>
      <c r="FS245" s="40"/>
      <c r="FT245" s="40"/>
      <c r="FU245" s="40"/>
      <c r="FV245" s="40"/>
      <c r="FW245" s="40"/>
      <c r="FX245" s="40"/>
      <c r="FY245" s="40"/>
      <c r="FZ245" s="40"/>
      <c r="GA245" s="40"/>
      <c r="GB245" s="40"/>
      <c r="GC245" s="40"/>
      <c r="GD245" s="40"/>
      <c r="GE245" s="40"/>
      <c r="GF245" s="40"/>
      <c r="GG245" s="40"/>
      <c r="GH245" s="40"/>
      <c r="GI245" s="40"/>
      <c r="GJ245" s="40"/>
      <c r="GK245" s="40"/>
      <c r="GL245" s="40"/>
      <c r="GM245" s="40"/>
      <c r="GN245" s="40"/>
      <c r="GO245" s="40"/>
      <c r="GP245" s="40"/>
      <c r="GQ245" s="40"/>
      <c r="GR245" s="40"/>
      <c r="GS245" s="40"/>
      <c r="GT245" s="40"/>
      <c r="GU245" s="40"/>
      <c r="GV245" s="40"/>
    </row>
    <row r="246" spans="1:204" s="29" customFormat="1" ht="15">
      <c r="A246" s="40"/>
      <c r="B246" s="40"/>
      <c r="C246" s="28"/>
      <c r="D246" s="37"/>
      <c r="E246" s="37"/>
      <c r="F246" s="37"/>
      <c r="G246" s="37"/>
      <c r="H246" s="61"/>
      <c r="I246" s="72"/>
      <c r="J246" s="71"/>
      <c r="K246" s="71"/>
      <c r="L246" s="71"/>
      <c r="M246" s="142"/>
      <c r="N246" s="191"/>
      <c r="O246" s="40"/>
      <c r="P246" s="40"/>
      <c r="Q246" s="40"/>
      <c r="R246" s="7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c r="BN246" s="40"/>
      <c r="BO246" s="40"/>
      <c r="BP246" s="40"/>
      <c r="BQ246" s="40"/>
      <c r="BR246" s="40"/>
      <c r="BS246" s="40"/>
      <c r="BT246" s="40"/>
      <c r="BU246" s="40"/>
      <c r="BV246" s="40"/>
      <c r="BW246" s="40"/>
      <c r="BX246" s="40"/>
      <c r="BY246" s="40"/>
      <c r="BZ246" s="40"/>
      <c r="CA246" s="40"/>
      <c r="CB246" s="40"/>
      <c r="CC246" s="40"/>
      <c r="CD246" s="40"/>
      <c r="CE246" s="40"/>
      <c r="CF246" s="40"/>
      <c r="CG246" s="40"/>
      <c r="CH246" s="40"/>
      <c r="CI246" s="40"/>
      <c r="CJ246" s="40"/>
      <c r="CK246" s="40"/>
      <c r="CL246" s="40"/>
      <c r="CM246" s="40"/>
      <c r="CN246" s="40"/>
      <c r="CO246" s="40"/>
      <c r="CP246" s="40"/>
      <c r="CQ246" s="40"/>
      <c r="CR246" s="40"/>
      <c r="CS246" s="40"/>
      <c r="CT246" s="40"/>
      <c r="CU246" s="40"/>
      <c r="CV246" s="40"/>
      <c r="CW246" s="40"/>
      <c r="CX246" s="40"/>
      <c r="CY246" s="40"/>
      <c r="CZ246" s="40"/>
      <c r="DA246" s="40"/>
      <c r="DB246" s="40"/>
      <c r="DC246" s="40"/>
      <c r="DD246" s="40"/>
      <c r="DE246" s="40"/>
      <c r="DF246" s="40"/>
      <c r="DG246" s="40"/>
      <c r="DH246" s="40"/>
      <c r="DI246" s="40"/>
      <c r="DJ246" s="40"/>
      <c r="DK246" s="40"/>
      <c r="DL246" s="40"/>
      <c r="DM246" s="40"/>
      <c r="DN246" s="40"/>
      <c r="DO246" s="40"/>
      <c r="DP246" s="40"/>
      <c r="DQ246" s="40"/>
      <c r="DR246" s="40"/>
      <c r="DS246" s="40"/>
      <c r="DT246" s="40"/>
      <c r="DU246" s="40"/>
      <c r="DV246" s="40"/>
      <c r="DW246" s="40"/>
      <c r="DX246" s="40"/>
      <c r="DY246" s="40"/>
      <c r="DZ246" s="40"/>
      <c r="EA246" s="40"/>
      <c r="EB246" s="40"/>
      <c r="EC246" s="40"/>
      <c r="ED246" s="40"/>
      <c r="EE246" s="40"/>
      <c r="EF246" s="40"/>
      <c r="EG246" s="40"/>
      <c r="EH246" s="40"/>
      <c r="EI246" s="40"/>
      <c r="EJ246" s="40"/>
      <c r="EK246" s="40"/>
      <c r="EL246" s="40"/>
      <c r="EM246" s="40"/>
      <c r="EN246" s="40"/>
      <c r="EO246" s="40"/>
      <c r="EP246" s="40"/>
      <c r="EQ246" s="40"/>
      <c r="ER246" s="40"/>
      <c r="ES246" s="40"/>
      <c r="ET246" s="40"/>
      <c r="EU246" s="40"/>
      <c r="EV246" s="40"/>
      <c r="EW246" s="40"/>
      <c r="EX246" s="40"/>
      <c r="EY246" s="40"/>
      <c r="EZ246" s="40"/>
      <c r="FA246" s="40"/>
      <c r="FB246" s="40"/>
      <c r="FC246" s="40"/>
      <c r="FD246" s="40"/>
      <c r="FE246" s="40"/>
      <c r="FF246" s="40"/>
      <c r="FG246" s="40"/>
      <c r="FH246" s="40"/>
      <c r="FI246" s="40"/>
      <c r="FJ246" s="40"/>
      <c r="FK246" s="40"/>
      <c r="FL246" s="40"/>
      <c r="FM246" s="40"/>
      <c r="FN246" s="40"/>
      <c r="FO246" s="40"/>
      <c r="FP246" s="40"/>
      <c r="FQ246" s="40"/>
      <c r="FR246" s="40"/>
      <c r="FS246" s="40"/>
      <c r="FT246" s="40"/>
      <c r="FU246" s="40"/>
      <c r="FV246" s="40"/>
      <c r="FW246" s="40"/>
      <c r="FX246" s="40"/>
      <c r="FY246" s="40"/>
      <c r="FZ246" s="40"/>
      <c r="GA246" s="40"/>
      <c r="GB246" s="40"/>
      <c r="GC246" s="40"/>
      <c r="GD246" s="40"/>
      <c r="GE246" s="40"/>
      <c r="GF246" s="40"/>
      <c r="GG246" s="40"/>
      <c r="GH246" s="40"/>
      <c r="GI246" s="40"/>
      <c r="GJ246" s="40"/>
      <c r="GK246" s="40"/>
      <c r="GL246" s="40"/>
      <c r="GM246" s="40"/>
      <c r="GN246" s="40"/>
      <c r="GO246" s="40"/>
      <c r="GP246" s="40"/>
      <c r="GQ246" s="40"/>
      <c r="GR246" s="40"/>
      <c r="GS246" s="40"/>
      <c r="GT246" s="40"/>
      <c r="GU246" s="40"/>
      <c r="GV246" s="40"/>
    </row>
    <row r="247" spans="1:204" s="29" customFormat="1" ht="15">
      <c r="A247" s="40"/>
      <c r="B247" s="40"/>
      <c r="C247" s="28"/>
      <c r="D247" s="37"/>
      <c r="E247" s="37"/>
      <c r="F247" s="37"/>
      <c r="G247" s="37"/>
      <c r="H247" s="61"/>
      <c r="I247" s="72"/>
      <c r="J247" s="71"/>
      <c r="K247" s="71"/>
      <c r="L247" s="71"/>
      <c r="M247" s="142"/>
      <c r="N247" s="191"/>
      <c r="O247" s="40"/>
      <c r="P247" s="40"/>
      <c r="Q247" s="40"/>
      <c r="R247" s="7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0"/>
      <c r="BS247" s="40"/>
      <c r="BT247" s="40"/>
      <c r="BU247" s="40"/>
      <c r="BV247" s="40"/>
      <c r="BW247" s="40"/>
      <c r="BX247" s="40"/>
      <c r="BY247" s="40"/>
      <c r="BZ247" s="40"/>
      <c r="CA247" s="40"/>
      <c r="CB247" s="40"/>
      <c r="CC247" s="40"/>
      <c r="CD247" s="40"/>
      <c r="CE247" s="40"/>
      <c r="CF247" s="40"/>
      <c r="CG247" s="40"/>
      <c r="CH247" s="40"/>
      <c r="CI247" s="40"/>
      <c r="CJ247" s="40"/>
      <c r="CK247" s="40"/>
      <c r="CL247" s="40"/>
      <c r="CM247" s="40"/>
      <c r="CN247" s="40"/>
      <c r="CO247" s="40"/>
      <c r="CP247" s="40"/>
      <c r="CQ247" s="40"/>
      <c r="CR247" s="40"/>
      <c r="CS247" s="40"/>
      <c r="CT247" s="40"/>
      <c r="CU247" s="40"/>
      <c r="CV247" s="40"/>
      <c r="CW247" s="40"/>
      <c r="CX247" s="40"/>
      <c r="CY247" s="40"/>
      <c r="CZ247" s="40"/>
      <c r="DA247" s="40"/>
      <c r="DB247" s="40"/>
      <c r="DC247" s="40"/>
      <c r="DD247" s="40"/>
      <c r="DE247" s="40"/>
      <c r="DF247" s="40"/>
      <c r="DG247" s="40"/>
      <c r="DH247" s="40"/>
      <c r="DI247" s="40"/>
      <c r="DJ247" s="40"/>
      <c r="DK247" s="40"/>
      <c r="DL247" s="40"/>
      <c r="DM247" s="40"/>
      <c r="DN247" s="40"/>
      <c r="DO247" s="40"/>
      <c r="DP247" s="40"/>
      <c r="DQ247" s="40"/>
      <c r="DR247" s="40"/>
      <c r="DS247" s="40"/>
      <c r="DT247" s="40"/>
      <c r="DU247" s="40"/>
      <c r="DV247" s="40"/>
      <c r="DW247" s="40"/>
      <c r="DX247" s="40"/>
      <c r="DY247" s="40"/>
      <c r="DZ247" s="40"/>
      <c r="EA247" s="40"/>
      <c r="EB247" s="40"/>
      <c r="EC247" s="40"/>
      <c r="ED247" s="40"/>
      <c r="EE247" s="40"/>
      <c r="EF247" s="40"/>
      <c r="EG247" s="40"/>
      <c r="EH247" s="40"/>
      <c r="EI247" s="40"/>
      <c r="EJ247" s="40"/>
      <c r="EK247" s="40"/>
      <c r="EL247" s="40"/>
      <c r="EM247" s="40"/>
      <c r="EN247" s="40"/>
      <c r="EO247" s="40"/>
      <c r="EP247" s="40"/>
      <c r="EQ247" s="40"/>
      <c r="ER247" s="40"/>
      <c r="ES247" s="40"/>
      <c r="ET247" s="40"/>
      <c r="EU247" s="40"/>
      <c r="EV247" s="40"/>
      <c r="EW247" s="40"/>
      <c r="EX247" s="40"/>
      <c r="EY247" s="40"/>
      <c r="EZ247" s="40"/>
      <c r="FA247" s="40"/>
      <c r="FB247" s="40"/>
      <c r="FC247" s="40"/>
      <c r="FD247" s="40"/>
      <c r="FE247" s="40"/>
      <c r="FF247" s="40"/>
      <c r="FG247" s="40"/>
      <c r="FH247" s="40"/>
      <c r="FI247" s="40"/>
      <c r="FJ247" s="40"/>
      <c r="FK247" s="40"/>
      <c r="FL247" s="40"/>
      <c r="FM247" s="40"/>
      <c r="FN247" s="40"/>
      <c r="FO247" s="40"/>
      <c r="FP247" s="40"/>
      <c r="FQ247" s="40"/>
      <c r="FR247" s="40"/>
      <c r="FS247" s="40"/>
      <c r="FT247" s="40"/>
      <c r="FU247" s="40"/>
      <c r="FV247" s="40"/>
      <c r="FW247" s="40"/>
      <c r="FX247" s="40"/>
      <c r="FY247" s="40"/>
      <c r="FZ247" s="40"/>
      <c r="GA247" s="40"/>
      <c r="GB247" s="40"/>
      <c r="GC247" s="40"/>
      <c r="GD247" s="40"/>
      <c r="GE247" s="40"/>
      <c r="GF247" s="40"/>
      <c r="GG247" s="40"/>
      <c r="GH247" s="40"/>
      <c r="GI247" s="40"/>
      <c r="GJ247" s="40"/>
      <c r="GK247" s="40"/>
      <c r="GL247" s="40"/>
      <c r="GM247" s="40"/>
      <c r="GN247" s="40"/>
      <c r="GO247" s="40"/>
      <c r="GP247" s="40"/>
      <c r="GQ247" s="40"/>
      <c r="GR247" s="40"/>
      <c r="GS247" s="40"/>
      <c r="GT247" s="40"/>
      <c r="GU247" s="40"/>
      <c r="GV247" s="40"/>
    </row>
    <row r="248" spans="1:204" s="29" customFormat="1" ht="15">
      <c r="A248" s="40"/>
      <c r="B248" s="40"/>
      <c r="C248" s="28"/>
      <c r="D248" s="37"/>
      <c r="E248" s="37"/>
      <c r="F248" s="37"/>
      <c r="G248" s="37"/>
      <c r="H248" s="61"/>
      <c r="I248" s="72"/>
      <c r="J248" s="71"/>
      <c r="K248" s="71"/>
      <c r="L248" s="71"/>
      <c r="M248" s="142"/>
      <c r="N248" s="191"/>
      <c r="O248" s="40"/>
      <c r="P248" s="40"/>
      <c r="Q248" s="40"/>
      <c r="R248" s="7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c r="BN248" s="40"/>
      <c r="BO248" s="40"/>
      <c r="BP248" s="40"/>
      <c r="BQ248" s="40"/>
      <c r="BR248" s="40"/>
      <c r="BS248" s="40"/>
      <c r="BT248" s="40"/>
      <c r="BU248" s="40"/>
      <c r="BV248" s="40"/>
      <c r="BW248" s="40"/>
      <c r="BX248" s="40"/>
      <c r="BY248" s="40"/>
      <c r="BZ248" s="40"/>
      <c r="CA248" s="40"/>
      <c r="CB248" s="40"/>
      <c r="CC248" s="40"/>
      <c r="CD248" s="40"/>
      <c r="CE248" s="40"/>
      <c r="CF248" s="40"/>
      <c r="CG248" s="40"/>
      <c r="CH248" s="40"/>
      <c r="CI248" s="40"/>
      <c r="CJ248" s="40"/>
      <c r="CK248" s="40"/>
      <c r="CL248" s="40"/>
      <c r="CM248" s="40"/>
      <c r="CN248" s="40"/>
      <c r="CO248" s="40"/>
      <c r="CP248" s="40"/>
      <c r="CQ248" s="40"/>
      <c r="CR248" s="40"/>
      <c r="CS248" s="40"/>
      <c r="CT248" s="40"/>
      <c r="CU248" s="40"/>
      <c r="CV248" s="40"/>
      <c r="CW248" s="40"/>
      <c r="CX248" s="40"/>
      <c r="CY248" s="40"/>
      <c r="CZ248" s="40"/>
      <c r="DA248" s="40"/>
      <c r="DB248" s="40"/>
      <c r="DC248" s="40"/>
      <c r="DD248" s="40"/>
      <c r="DE248" s="40"/>
      <c r="DF248" s="40"/>
      <c r="DG248" s="40"/>
      <c r="DH248" s="40"/>
      <c r="DI248" s="40"/>
      <c r="DJ248" s="40"/>
      <c r="DK248" s="40"/>
      <c r="DL248" s="40"/>
      <c r="DM248" s="40"/>
      <c r="DN248" s="40"/>
      <c r="DO248" s="40"/>
      <c r="DP248" s="40"/>
      <c r="DQ248" s="40"/>
      <c r="DR248" s="40"/>
      <c r="DS248" s="40"/>
      <c r="DT248" s="40"/>
      <c r="DU248" s="40"/>
      <c r="DV248" s="40"/>
      <c r="DW248" s="40"/>
      <c r="DX248" s="40"/>
      <c r="DY248" s="40"/>
      <c r="DZ248" s="40"/>
      <c r="EA248" s="40"/>
      <c r="EB248" s="40"/>
      <c r="EC248" s="40"/>
      <c r="ED248" s="40"/>
      <c r="EE248" s="40"/>
      <c r="EF248" s="40"/>
      <c r="EG248" s="40"/>
      <c r="EH248" s="40"/>
      <c r="EI248" s="40"/>
      <c r="EJ248" s="40"/>
      <c r="EK248" s="40"/>
      <c r="EL248" s="40"/>
      <c r="EM248" s="40"/>
      <c r="EN248" s="40"/>
      <c r="EO248" s="40"/>
      <c r="EP248" s="40"/>
      <c r="EQ248" s="40"/>
      <c r="ER248" s="40"/>
      <c r="ES248" s="40"/>
      <c r="ET248" s="40"/>
      <c r="EU248" s="40"/>
      <c r="EV248" s="40"/>
      <c r="EW248" s="40"/>
      <c r="EX248" s="40"/>
      <c r="EY248" s="40"/>
      <c r="EZ248" s="40"/>
      <c r="FA248" s="40"/>
      <c r="FB248" s="40"/>
      <c r="FC248" s="40"/>
      <c r="FD248" s="40"/>
      <c r="FE248" s="40"/>
      <c r="FF248" s="40"/>
      <c r="FG248" s="40"/>
      <c r="FH248" s="40"/>
      <c r="FI248" s="40"/>
      <c r="FJ248" s="40"/>
      <c r="FK248" s="40"/>
      <c r="FL248" s="40"/>
      <c r="FM248" s="40"/>
      <c r="FN248" s="40"/>
      <c r="FO248" s="40"/>
      <c r="FP248" s="40"/>
      <c r="FQ248" s="40"/>
      <c r="FR248" s="40"/>
      <c r="FS248" s="40"/>
      <c r="FT248" s="40"/>
      <c r="FU248" s="40"/>
      <c r="FV248" s="40"/>
      <c r="FW248" s="40"/>
      <c r="FX248" s="40"/>
      <c r="FY248" s="40"/>
      <c r="FZ248" s="40"/>
      <c r="GA248" s="40"/>
      <c r="GB248" s="40"/>
      <c r="GC248" s="40"/>
      <c r="GD248" s="40"/>
      <c r="GE248" s="40"/>
      <c r="GF248" s="40"/>
      <c r="GG248" s="40"/>
      <c r="GH248" s="40"/>
      <c r="GI248" s="40"/>
      <c r="GJ248" s="40"/>
      <c r="GK248" s="40"/>
      <c r="GL248" s="40"/>
      <c r="GM248" s="40"/>
      <c r="GN248" s="40"/>
      <c r="GO248" s="40"/>
      <c r="GP248" s="40"/>
      <c r="GQ248" s="40"/>
      <c r="GR248" s="40"/>
      <c r="GS248" s="40"/>
      <c r="GT248" s="40"/>
      <c r="GU248" s="40"/>
      <c r="GV248" s="40"/>
    </row>
    <row r="249" spans="1:204" s="29" customFormat="1" ht="15" collapsed="1">
      <c r="A249" s="40"/>
      <c r="B249" s="40"/>
      <c r="C249" s="28"/>
      <c r="D249" s="37"/>
      <c r="E249" s="37"/>
      <c r="F249" s="37"/>
      <c r="G249" s="37"/>
      <c r="H249" s="61"/>
      <c r="I249" s="72"/>
      <c r="J249" s="71"/>
      <c r="K249" s="71"/>
      <c r="L249" s="71"/>
      <c r="M249" s="142"/>
      <c r="N249" s="191"/>
      <c r="O249" s="40"/>
      <c r="P249" s="40"/>
      <c r="Q249" s="40"/>
      <c r="R249" s="7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c r="BN249" s="40"/>
      <c r="BO249" s="40"/>
      <c r="BP249" s="40"/>
      <c r="BQ249" s="40"/>
      <c r="BR249" s="40"/>
      <c r="BS249" s="40"/>
      <c r="BT249" s="40"/>
      <c r="BU249" s="40"/>
      <c r="BV249" s="40"/>
      <c r="BW249" s="40"/>
      <c r="BX249" s="40"/>
      <c r="BY249" s="40"/>
      <c r="BZ249" s="40"/>
      <c r="CA249" s="40"/>
      <c r="CB249" s="40"/>
      <c r="CC249" s="40"/>
      <c r="CD249" s="40"/>
      <c r="CE249" s="40"/>
      <c r="CF249" s="40"/>
      <c r="CG249" s="40"/>
      <c r="CH249" s="40"/>
      <c r="CI249" s="40"/>
      <c r="CJ249" s="40"/>
      <c r="CK249" s="40"/>
      <c r="CL249" s="40"/>
      <c r="CM249" s="40"/>
      <c r="CN249" s="40"/>
      <c r="CO249" s="40"/>
      <c r="CP249" s="40"/>
      <c r="CQ249" s="40"/>
      <c r="CR249" s="40"/>
      <c r="CS249" s="40"/>
      <c r="CT249" s="40"/>
      <c r="CU249" s="40"/>
      <c r="CV249" s="40"/>
      <c r="CW249" s="40"/>
      <c r="CX249" s="40"/>
      <c r="CY249" s="40"/>
      <c r="CZ249" s="40"/>
      <c r="DA249" s="40"/>
      <c r="DB249" s="40"/>
      <c r="DC249" s="40"/>
      <c r="DD249" s="40"/>
      <c r="DE249" s="40"/>
      <c r="DF249" s="40"/>
      <c r="DG249" s="40"/>
      <c r="DH249" s="40"/>
      <c r="DI249" s="40"/>
      <c r="DJ249" s="40"/>
      <c r="DK249" s="40"/>
      <c r="DL249" s="40"/>
      <c r="DM249" s="40"/>
      <c r="DN249" s="40"/>
      <c r="DO249" s="40"/>
      <c r="DP249" s="40"/>
      <c r="DQ249" s="40"/>
      <c r="DR249" s="40"/>
      <c r="DS249" s="40"/>
      <c r="DT249" s="40"/>
      <c r="DU249" s="40"/>
      <c r="DV249" s="40"/>
      <c r="DW249" s="40"/>
      <c r="DX249" s="40"/>
      <c r="DY249" s="40"/>
      <c r="DZ249" s="40"/>
      <c r="EA249" s="40"/>
      <c r="EB249" s="40"/>
      <c r="EC249" s="40"/>
      <c r="ED249" s="40"/>
      <c r="EE249" s="40"/>
      <c r="EF249" s="40"/>
      <c r="EG249" s="40"/>
      <c r="EH249" s="40"/>
      <c r="EI249" s="40"/>
      <c r="EJ249" s="40"/>
      <c r="EK249" s="40"/>
      <c r="EL249" s="40"/>
      <c r="EM249" s="40"/>
      <c r="EN249" s="40"/>
      <c r="EO249" s="40"/>
      <c r="EP249" s="40"/>
      <c r="EQ249" s="40"/>
      <c r="ER249" s="40"/>
      <c r="ES249" s="40"/>
      <c r="ET249" s="40"/>
      <c r="EU249" s="40"/>
      <c r="EV249" s="40"/>
      <c r="EW249" s="40"/>
      <c r="EX249" s="40"/>
      <c r="EY249" s="40"/>
      <c r="EZ249" s="40"/>
      <c r="FA249" s="40"/>
      <c r="FB249" s="40"/>
      <c r="FC249" s="40"/>
      <c r="FD249" s="40"/>
      <c r="FE249" s="40"/>
      <c r="FF249" s="40"/>
      <c r="FG249" s="40"/>
      <c r="FH249" s="40"/>
      <c r="FI249" s="40"/>
      <c r="FJ249" s="40"/>
      <c r="FK249" s="40"/>
      <c r="FL249" s="40"/>
      <c r="FM249" s="40"/>
      <c r="FN249" s="40"/>
      <c r="FO249" s="40"/>
      <c r="FP249" s="40"/>
      <c r="FQ249" s="40"/>
      <c r="FR249" s="40"/>
      <c r="FS249" s="40"/>
      <c r="FT249" s="40"/>
      <c r="FU249" s="40"/>
      <c r="FV249" s="40"/>
      <c r="FW249" s="40"/>
      <c r="FX249" s="40"/>
      <c r="FY249" s="40"/>
      <c r="FZ249" s="40"/>
      <c r="GA249" s="40"/>
      <c r="GB249" s="40"/>
      <c r="GC249" s="40"/>
      <c r="GD249" s="40"/>
      <c r="GE249" s="40"/>
      <c r="GF249" s="40"/>
      <c r="GG249" s="40"/>
      <c r="GH249" s="40"/>
      <c r="GI249" s="40"/>
      <c r="GJ249" s="40"/>
      <c r="GK249" s="40"/>
      <c r="GL249" s="40"/>
      <c r="GM249" s="40"/>
      <c r="GN249" s="40"/>
      <c r="GO249" s="40"/>
      <c r="GP249" s="40"/>
      <c r="GQ249" s="40"/>
      <c r="GR249" s="40"/>
      <c r="GS249" s="40"/>
      <c r="GT249" s="40"/>
      <c r="GU249" s="40"/>
      <c r="GV249" s="40"/>
    </row>
    <row r="250" spans="1:204" s="29" customFormat="1" ht="15">
      <c r="A250" s="40"/>
      <c r="B250" s="40"/>
      <c r="C250" s="28"/>
      <c r="D250" s="37"/>
      <c r="E250" s="37"/>
      <c r="F250" s="37"/>
      <c r="G250" s="37"/>
      <c r="H250" s="61"/>
      <c r="I250" s="72"/>
      <c r="J250" s="71"/>
      <c r="K250" s="71"/>
      <c r="L250" s="71"/>
      <c r="M250" s="142"/>
      <c r="N250" s="191"/>
      <c r="O250" s="40"/>
      <c r="P250" s="40"/>
      <c r="Q250" s="40"/>
      <c r="R250" s="7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40"/>
      <c r="BR250" s="40"/>
      <c r="BS250" s="40"/>
      <c r="BT250" s="40"/>
      <c r="BU250" s="40"/>
      <c r="BV250" s="40"/>
      <c r="BW250" s="40"/>
      <c r="BX250" s="40"/>
      <c r="BY250" s="40"/>
      <c r="BZ250" s="40"/>
      <c r="CA250" s="40"/>
      <c r="CB250" s="40"/>
      <c r="CC250" s="40"/>
      <c r="CD250" s="40"/>
      <c r="CE250" s="40"/>
      <c r="CF250" s="40"/>
      <c r="CG250" s="40"/>
      <c r="CH250" s="40"/>
      <c r="CI250" s="40"/>
      <c r="CJ250" s="40"/>
      <c r="CK250" s="40"/>
      <c r="CL250" s="40"/>
      <c r="CM250" s="40"/>
      <c r="CN250" s="40"/>
      <c r="CO250" s="40"/>
      <c r="CP250" s="40"/>
      <c r="CQ250" s="40"/>
      <c r="CR250" s="40"/>
      <c r="CS250" s="40"/>
      <c r="CT250" s="40"/>
      <c r="CU250" s="40"/>
      <c r="CV250" s="40"/>
      <c r="CW250" s="40"/>
      <c r="CX250" s="40"/>
      <c r="CY250" s="40"/>
      <c r="CZ250" s="40"/>
      <c r="DA250" s="40"/>
      <c r="DB250" s="40"/>
      <c r="DC250" s="40"/>
      <c r="DD250" s="40"/>
      <c r="DE250" s="40"/>
      <c r="DF250" s="40"/>
      <c r="DG250" s="40"/>
      <c r="DH250" s="40"/>
      <c r="DI250" s="40"/>
      <c r="DJ250" s="40"/>
      <c r="DK250" s="40"/>
      <c r="DL250" s="40"/>
      <c r="DM250" s="40"/>
      <c r="DN250" s="40"/>
      <c r="DO250" s="40"/>
      <c r="DP250" s="40"/>
      <c r="DQ250" s="40"/>
      <c r="DR250" s="40"/>
      <c r="DS250" s="40"/>
      <c r="DT250" s="40"/>
      <c r="DU250" s="40"/>
      <c r="DV250" s="40"/>
      <c r="DW250" s="40"/>
      <c r="DX250" s="40"/>
      <c r="DY250" s="40"/>
      <c r="DZ250" s="40"/>
      <c r="EA250" s="40"/>
      <c r="EB250" s="40"/>
      <c r="EC250" s="40"/>
      <c r="ED250" s="40"/>
      <c r="EE250" s="40"/>
      <c r="EF250" s="40"/>
      <c r="EG250" s="40"/>
      <c r="EH250" s="40"/>
      <c r="EI250" s="40"/>
      <c r="EJ250" s="40"/>
      <c r="EK250" s="40"/>
      <c r="EL250" s="40"/>
      <c r="EM250" s="40"/>
      <c r="EN250" s="40"/>
      <c r="EO250" s="40"/>
      <c r="EP250" s="40"/>
      <c r="EQ250" s="40"/>
      <c r="ER250" s="40"/>
      <c r="ES250" s="40"/>
      <c r="ET250" s="40"/>
      <c r="EU250" s="40"/>
      <c r="EV250" s="40"/>
      <c r="EW250" s="40"/>
      <c r="EX250" s="40"/>
      <c r="EY250" s="40"/>
      <c r="EZ250" s="40"/>
      <c r="FA250" s="40"/>
      <c r="FB250" s="40"/>
      <c r="FC250" s="40"/>
      <c r="FD250" s="40"/>
      <c r="FE250" s="40"/>
      <c r="FF250" s="40"/>
      <c r="FG250" s="40"/>
      <c r="FH250" s="40"/>
      <c r="FI250" s="40"/>
      <c r="FJ250" s="40"/>
      <c r="FK250" s="40"/>
      <c r="FL250" s="40"/>
      <c r="FM250" s="40"/>
      <c r="FN250" s="40"/>
      <c r="FO250" s="40"/>
      <c r="FP250" s="40"/>
      <c r="FQ250" s="40"/>
      <c r="FR250" s="40"/>
      <c r="FS250" s="40"/>
      <c r="FT250" s="40"/>
      <c r="FU250" s="40"/>
      <c r="FV250" s="40"/>
      <c r="FW250" s="40"/>
      <c r="FX250" s="40"/>
      <c r="FY250" s="40"/>
      <c r="FZ250" s="40"/>
      <c r="GA250" s="40"/>
      <c r="GB250" s="40"/>
      <c r="GC250" s="40"/>
      <c r="GD250" s="40"/>
      <c r="GE250" s="40"/>
      <c r="GF250" s="40"/>
      <c r="GG250" s="40"/>
      <c r="GH250" s="40"/>
      <c r="GI250" s="40"/>
      <c r="GJ250" s="40"/>
      <c r="GK250" s="40"/>
      <c r="GL250" s="40"/>
      <c r="GM250" s="40"/>
      <c r="GN250" s="40"/>
      <c r="GO250" s="40"/>
      <c r="GP250" s="40"/>
      <c r="GQ250" s="40"/>
      <c r="GR250" s="40"/>
      <c r="GS250" s="40"/>
      <c r="GT250" s="40"/>
      <c r="GU250" s="40"/>
      <c r="GV250" s="40"/>
    </row>
    <row r="251" spans="1:204" s="29" customFormat="1" ht="15">
      <c r="A251" s="40"/>
      <c r="B251" s="40"/>
      <c r="C251" s="28"/>
      <c r="D251" s="37"/>
      <c r="E251" s="37"/>
      <c r="F251" s="37"/>
      <c r="G251" s="37"/>
      <c r="H251" s="61"/>
      <c r="I251" s="72"/>
      <c r="J251" s="71"/>
      <c r="K251" s="71"/>
      <c r="L251" s="71"/>
      <c r="M251" s="142"/>
      <c r="N251" s="191"/>
      <c r="O251" s="40"/>
      <c r="P251" s="40"/>
      <c r="Q251" s="40"/>
      <c r="R251" s="7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c r="BN251" s="40"/>
      <c r="BO251" s="40"/>
      <c r="BP251" s="40"/>
      <c r="BQ251" s="40"/>
      <c r="BR251" s="40"/>
      <c r="BS251" s="40"/>
      <c r="BT251" s="40"/>
      <c r="BU251" s="40"/>
      <c r="BV251" s="40"/>
      <c r="BW251" s="40"/>
      <c r="BX251" s="40"/>
      <c r="BY251" s="40"/>
      <c r="BZ251" s="40"/>
      <c r="CA251" s="40"/>
      <c r="CB251" s="40"/>
      <c r="CC251" s="40"/>
      <c r="CD251" s="40"/>
      <c r="CE251" s="40"/>
      <c r="CF251" s="40"/>
      <c r="CG251" s="40"/>
      <c r="CH251" s="40"/>
      <c r="CI251" s="40"/>
      <c r="CJ251" s="40"/>
      <c r="CK251" s="40"/>
      <c r="CL251" s="40"/>
      <c r="CM251" s="40"/>
      <c r="CN251" s="40"/>
      <c r="CO251" s="40"/>
      <c r="CP251" s="40"/>
      <c r="CQ251" s="40"/>
      <c r="CR251" s="40"/>
      <c r="CS251" s="40"/>
      <c r="CT251" s="40"/>
      <c r="CU251" s="40"/>
      <c r="CV251" s="40"/>
      <c r="CW251" s="40"/>
      <c r="CX251" s="40"/>
      <c r="CY251" s="40"/>
      <c r="CZ251" s="40"/>
      <c r="DA251" s="40"/>
      <c r="DB251" s="40"/>
      <c r="DC251" s="40"/>
      <c r="DD251" s="40"/>
      <c r="DE251" s="40"/>
      <c r="DF251" s="40"/>
      <c r="DG251" s="40"/>
      <c r="DH251" s="40"/>
      <c r="DI251" s="40"/>
      <c r="DJ251" s="40"/>
      <c r="DK251" s="40"/>
      <c r="DL251" s="40"/>
      <c r="DM251" s="40"/>
      <c r="DN251" s="40"/>
      <c r="DO251" s="40"/>
      <c r="DP251" s="40"/>
      <c r="DQ251" s="40"/>
      <c r="DR251" s="40"/>
      <c r="DS251" s="40"/>
      <c r="DT251" s="40"/>
      <c r="DU251" s="40"/>
      <c r="DV251" s="40"/>
      <c r="DW251" s="40"/>
      <c r="DX251" s="40"/>
      <c r="DY251" s="40"/>
      <c r="DZ251" s="40"/>
      <c r="EA251" s="40"/>
      <c r="EB251" s="40"/>
      <c r="EC251" s="40"/>
      <c r="ED251" s="40"/>
      <c r="EE251" s="40"/>
      <c r="EF251" s="40"/>
      <c r="EG251" s="40"/>
      <c r="EH251" s="40"/>
      <c r="EI251" s="40"/>
      <c r="EJ251" s="40"/>
      <c r="EK251" s="40"/>
      <c r="EL251" s="40"/>
      <c r="EM251" s="40"/>
      <c r="EN251" s="40"/>
      <c r="EO251" s="40"/>
      <c r="EP251" s="40"/>
      <c r="EQ251" s="40"/>
      <c r="ER251" s="40"/>
      <c r="ES251" s="40"/>
      <c r="ET251" s="40"/>
      <c r="EU251" s="40"/>
      <c r="EV251" s="40"/>
      <c r="EW251" s="40"/>
      <c r="EX251" s="40"/>
      <c r="EY251" s="40"/>
      <c r="EZ251" s="40"/>
      <c r="FA251" s="40"/>
      <c r="FB251" s="40"/>
      <c r="FC251" s="40"/>
      <c r="FD251" s="40"/>
      <c r="FE251" s="40"/>
      <c r="FF251" s="40"/>
      <c r="FG251" s="40"/>
      <c r="FH251" s="40"/>
      <c r="FI251" s="40"/>
      <c r="FJ251" s="40"/>
      <c r="FK251" s="40"/>
      <c r="FL251" s="40"/>
      <c r="FM251" s="40"/>
      <c r="FN251" s="40"/>
      <c r="FO251" s="40"/>
      <c r="FP251" s="40"/>
      <c r="FQ251" s="40"/>
      <c r="FR251" s="40"/>
      <c r="FS251" s="40"/>
      <c r="FT251" s="40"/>
      <c r="FU251" s="40"/>
      <c r="FV251" s="40"/>
      <c r="FW251" s="40"/>
      <c r="FX251" s="40"/>
      <c r="FY251" s="40"/>
      <c r="FZ251" s="40"/>
      <c r="GA251" s="40"/>
      <c r="GB251" s="40"/>
      <c r="GC251" s="40"/>
      <c r="GD251" s="40"/>
      <c r="GE251" s="40"/>
      <c r="GF251" s="40"/>
      <c r="GG251" s="40"/>
      <c r="GH251" s="40"/>
      <c r="GI251" s="40"/>
      <c r="GJ251" s="40"/>
      <c r="GK251" s="40"/>
      <c r="GL251" s="40"/>
      <c r="GM251" s="40"/>
      <c r="GN251" s="40"/>
      <c r="GO251" s="40"/>
      <c r="GP251" s="40"/>
      <c r="GQ251" s="40"/>
      <c r="GR251" s="40"/>
      <c r="GS251" s="40"/>
      <c r="GT251" s="40"/>
      <c r="GU251" s="40"/>
      <c r="GV251" s="40"/>
    </row>
    <row r="252" spans="1:204" s="29" customFormat="1" ht="15">
      <c r="A252" s="40"/>
      <c r="B252" s="40"/>
      <c r="C252" s="28"/>
      <c r="D252" s="37"/>
      <c r="E252" s="37"/>
      <c r="F252" s="37"/>
      <c r="G252" s="37"/>
      <c r="H252" s="61"/>
      <c r="I252" s="71"/>
      <c r="J252" s="71"/>
      <c r="K252" s="71"/>
      <c r="L252" s="71"/>
      <c r="M252" s="142"/>
      <c r="N252" s="191"/>
      <c r="O252" s="40"/>
      <c r="P252" s="40"/>
      <c r="Q252" s="40"/>
      <c r="R252" s="7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c r="BN252" s="40"/>
      <c r="BO252" s="40"/>
      <c r="BP252" s="40"/>
      <c r="BQ252" s="40"/>
      <c r="BR252" s="40"/>
      <c r="BS252" s="40"/>
      <c r="BT252" s="40"/>
      <c r="BU252" s="40"/>
      <c r="BV252" s="40"/>
      <c r="BW252" s="40"/>
      <c r="BX252" s="40"/>
      <c r="BY252" s="40"/>
      <c r="BZ252" s="40"/>
      <c r="CA252" s="40"/>
      <c r="CB252" s="40"/>
      <c r="CC252" s="40"/>
      <c r="CD252" s="40"/>
      <c r="CE252" s="40"/>
      <c r="CF252" s="40"/>
      <c r="CG252" s="40"/>
      <c r="CH252" s="40"/>
      <c r="CI252" s="40"/>
      <c r="CJ252" s="40"/>
      <c r="CK252" s="40"/>
      <c r="CL252" s="40"/>
      <c r="CM252" s="40"/>
      <c r="CN252" s="40"/>
      <c r="CO252" s="40"/>
      <c r="CP252" s="40"/>
      <c r="CQ252" s="40"/>
      <c r="CR252" s="40"/>
      <c r="CS252" s="40"/>
      <c r="CT252" s="40"/>
      <c r="CU252" s="40"/>
      <c r="CV252" s="40"/>
      <c r="CW252" s="40"/>
      <c r="CX252" s="40"/>
      <c r="CY252" s="40"/>
      <c r="CZ252" s="40"/>
      <c r="DA252" s="40"/>
      <c r="DB252" s="40"/>
      <c r="DC252" s="40"/>
      <c r="DD252" s="40"/>
      <c r="DE252" s="40"/>
      <c r="DF252" s="40"/>
      <c r="DG252" s="40"/>
      <c r="DH252" s="40"/>
      <c r="DI252" s="40"/>
      <c r="DJ252" s="40"/>
      <c r="DK252" s="40"/>
      <c r="DL252" s="40"/>
      <c r="DM252" s="40"/>
      <c r="DN252" s="40"/>
      <c r="DO252" s="40"/>
      <c r="DP252" s="40"/>
      <c r="DQ252" s="40"/>
      <c r="DR252" s="40"/>
      <c r="DS252" s="40"/>
      <c r="DT252" s="40"/>
      <c r="DU252" s="40"/>
      <c r="DV252" s="40"/>
      <c r="DW252" s="40"/>
      <c r="DX252" s="40"/>
      <c r="DY252" s="40"/>
      <c r="DZ252" s="40"/>
      <c r="EA252" s="40"/>
      <c r="EB252" s="40"/>
      <c r="EC252" s="40"/>
      <c r="ED252" s="40"/>
      <c r="EE252" s="40"/>
      <c r="EF252" s="40"/>
      <c r="EG252" s="40"/>
      <c r="EH252" s="40"/>
      <c r="EI252" s="40"/>
      <c r="EJ252" s="40"/>
      <c r="EK252" s="40"/>
      <c r="EL252" s="40"/>
      <c r="EM252" s="40"/>
      <c r="EN252" s="40"/>
      <c r="EO252" s="40"/>
      <c r="EP252" s="40"/>
      <c r="EQ252" s="40"/>
      <c r="ER252" s="40"/>
      <c r="ES252" s="40"/>
      <c r="ET252" s="40"/>
      <c r="EU252" s="40"/>
      <c r="EV252" s="40"/>
      <c r="EW252" s="40"/>
      <c r="EX252" s="40"/>
      <c r="EY252" s="40"/>
      <c r="EZ252" s="40"/>
      <c r="FA252" s="40"/>
      <c r="FB252" s="40"/>
      <c r="FC252" s="40"/>
      <c r="FD252" s="40"/>
      <c r="FE252" s="40"/>
      <c r="FF252" s="40"/>
      <c r="FG252" s="40"/>
      <c r="FH252" s="40"/>
      <c r="FI252" s="40"/>
      <c r="FJ252" s="40"/>
      <c r="FK252" s="40"/>
      <c r="FL252" s="40"/>
      <c r="FM252" s="40"/>
      <c r="FN252" s="40"/>
      <c r="FO252" s="40"/>
      <c r="FP252" s="40"/>
      <c r="FQ252" s="40"/>
      <c r="FR252" s="40"/>
      <c r="FS252" s="40"/>
      <c r="FT252" s="40"/>
      <c r="FU252" s="40"/>
      <c r="FV252" s="40"/>
      <c r="FW252" s="40"/>
      <c r="FX252" s="40"/>
      <c r="FY252" s="40"/>
      <c r="FZ252" s="40"/>
      <c r="GA252" s="40"/>
      <c r="GB252" s="40"/>
      <c r="GC252" s="40"/>
      <c r="GD252" s="40"/>
      <c r="GE252" s="40"/>
      <c r="GF252" s="40"/>
      <c r="GG252" s="40"/>
      <c r="GH252" s="40"/>
      <c r="GI252" s="40"/>
      <c r="GJ252" s="40"/>
      <c r="GK252" s="40"/>
      <c r="GL252" s="40"/>
      <c r="GM252" s="40"/>
      <c r="GN252" s="40"/>
      <c r="GO252" s="40"/>
      <c r="GP252" s="40"/>
      <c r="GQ252" s="40"/>
      <c r="GR252" s="40"/>
      <c r="GS252" s="40"/>
      <c r="GT252" s="40"/>
      <c r="GU252" s="40"/>
      <c r="GV252" s="40"/>
    </row>
    <row r="253" spans="1:204" s="29" customFormat="1" ht="15">
      <c r="A253" s="40"/>
      <c r="B253" s="40"/>
      <c r="C253" s="28"/>
      <c r="D253" s="37"/>
      <c r="E253" s="37"/>
      <c r="F253" s="37"/>
      <c r="G253" s="37"/>
      <c r="H253" s="61"/>
      <c r="I253" s="71"/>
      <c r="J253" s="71"/>
      <c r="K253" s="71"/>
      <c r="L253" s="71"/>
      <c r="M253" s="142"/>
      <c r="N253" s="191"/>
      <c r="O253" s="40"/>
      <c r="P253" s="40"/>
      <c r="Q253" s="40"/>
      <c r="R253" s="7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40"/>
      <c r="BO253" s="40"/>
      <c r="BP253" s="40"/>
      <c r="BQ253" s="40"/>
      <c r="BR253" s="40"/>
      <c r="BS253" s="40"/>
      <c r="BT253" s="40"/>
      <c r="BU253" s="40"/>
      <c r="BV253" s="40"/>
      <c r="BW253" s="40"/>
      <c r="BX253" s="40"/>
      <c r="BY253" s="40"/>
      <c r="BZ253" s="40"/>
      <c r="CA253" s="40"/>
      <c r="CB253" s="40"/>
      <c r="CC253" s="40"/>
      <c r="CD253" s="40"/>
      <c r="CE253" s="40"/>
      <c r="CF253" s="40"/>
      <c r="CG253" s="40"/>
      <c r="CH253" s="40"/>
      <c r="CI253" s="40"/>
      <c r="CJ253" s="40"/>
      <c r="CK253" s="40"/>
      <c r="CL253" s="40"/>
      <c r="CM253" s="40"/>
      <c r="CN253" s="40"/>
      <c r="CO253" s="40"/>
      <c r="CP253" s="40"/>
      <c r="CQ253" s="40"/>
      <c r="CR253" s="40"/>
      <c r="CS253" s="40"/>
      <c r="CT253" s="40"/>
      <c r="CU253" s="40"/>
      <c r="CV253" s="40"/>
      <c r="CW253" s="40"/>
      <c r="CX253" s="40"/>
      <c r="CY253" s="40"/>
      <c r="CZ253" s="40"/>
      <c r="DA253" s="40"/>
      <c r="DB253" s="40"/>
      <c r="DC253" s="40"/>
      <c r="DD253" s="40"/>
      <c r="DE253" s="40"/>
      <c r="DF253" s="40"/>
      <c r="DG253" s="40"/>
      <c r="DH253" s="40"/>
      <c r="DI253" s="40"/>
      <c r="DJ253" s="40"/>
      <c r="DK253" s="40"/>
      <c r="DL253" s="40"/>
      <c r="DM253" s="40"/>
      <c r="DN253" s="40"/>
      <c r="DO253" s="40"/>
      <c r="DP253" s="40"/>
      <c r="DQ253" s="40"/>
      <c r="DR253" s="40"/>
      <c r="DS253" s="40"/>
      <c r="DT253" s="40"/>
      <c r="DU253" s="40"/>
      <c r="DV253" s="40"/>
      <c r="DW253" s="40"/>
      <c r="DX253" s="40"/>
      <c r="DY253" s="40"/>
      <c r="DZ253" s="40"/>
      <c r="EA253" s="40"/>
      <c r="EB253" s="40"/>
      <c r="EC253" s="40"/>
      <c r="ED253" s="40"/>
      <c r="EE253" s="40"/>
      <c r="EF253" s="40"/>
      <c r="EG253" s="40"/>
      <c r="EH253" s="40"/>
      <c r="EI253" s="40"/>
      <c r="EJ253" s="40"/>
      <c r="EK253" s="40"/>
      <c r="EL253" s="40"/>
      <c r="EM253" s="40"/>
      <c r="EN253" s="40"/>
      <c r="EO253" s="40"/>
      <c r="EP253" s="40"/>
      <c r="EQ253" s="40"/>
      <c r="ER253" s="40"/>
      <c r="ES253" s="40"/>
      <c r="ET253" s="40"/>
      <c r="EU253" s="40"/>
      <c r="EV253" s="40"/>
      <c r="EW253" s="40"/>
      <c r="EX253" s="40"/>
      <c r="EY253" s="40"/>
      <c r="EZ253" s="40"/>
      <c r="FA253" s="40"/>
      <c r="FB253" s="40"/>
      <c r="FC253" s="40"/>
      <c r="FD253" s="40"/>
      <c r="FE253" s="40"/>
      <c r="FF253" s="40"/>
      <c r="FG253" s="40"/>
      <c r="FH253" s="40"/>
      <c r="FI253" s="40"/>
      <c r="FJ253" s="40"/>
      <c r="FK253" s="40"/>
      <c r="FL253" s="40"/>
      <c r="FM253" s="40"/>
      <c r="FN253" s="40"/>
      <c r="FO253" s="40"/>
      <c r="FP253" s="40"/>
      <c r="FQ253" s="40"/>
      <c r="FR253" s="40"/>
      <c r="FS253" s="40"/>
      <c r="FT253" s="40"/>
      <c r="FU253" s="40"/>
      <c r="FV253" s="40"/>
      <c r="FW253" s="40"/>
      <c r="FX253" s="40"/>
      <c r="FY253" s="40"/>
      <c r="FZ253" s="40"/>
      <c r="GA253" s="40"/>
      <c r="GB253" s="40"/>
      <c r="GC253" s="40"/>
      <c r="GD253" s="40"/>
      <c r="GE253" s="40"/>
      <c r="GF253" s="40"/>
      <c r="GG253" s="40"/>
      <c r="GH253" s="40"/>
      <c r="GI253" s="40"/>
      <c r="GJ253" s="40"/>
      <c r="GK253" s="40"/>
      <c r="GL253" s="40"/>
      <c r="GM253" s="40"/>
      <c r="GN253" s="40"/>
      <c r="GO253" s="40"/>
      <c r="GP253" s="40"/>
      <c r="GQ253" s="40"/>
      <c r="GR253" s="40"/>
      <c r="GS253" s="40"/>
      <c r="GT253" s="40"/>
      <c r="GU253" s="40"/>
      <c r="GV253" s="40"/>
    </row>
    <row r="254" spans="1:204" s="29" customFormat="1" ht="15">
      <c r="A254" s="40"/>
      <c r="B254" s="40"/>
      <c r="C254" s="28"/>
      <c r="D254" s="37"/>
      <c r="E254" s="37"/>
      <c r="F254" s="37"/>
      <c r="G254" s="37"/>
      <c r="H254" s="61"/>
      <c r="I254" s="71"/>
      <c r="J254" s="71"/>
      <c r="K254" s="71"/>
      <c r="L254" s="71"/>
      <c r="M254" s="142"/>
      <c r="N254" s="191"/>
      <c r="O254" s="40"/>
      <c r="P254" s="40"/>
      <c r="Q254" s="40"/>
      <c r="R254" s="7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c r="BN254" s="40"/>
      <c r="BO254" s="40"/>
      <c r="BP254" s="40"/>
      <c r="BQ254" s="40"/>
      <c r="BR254" s="40"/>
      <c r="BS254" s="40"/>
      <c r="BT254" s="40"/>
      <c r="BU254" s="40"/>
      <c r="BV254" s="40"/>
      <c r="BW254" s="40"/>
      <c r="BX254" s="40"/>
      <c r="BY254" s="40"/>
      <c r="BZ254" s="40"/>
      <c r="CA254" s="40"/>
      <c r="CB254" s="40"/>
      <c r="CC254" s="40"/>
      <c r="CD254" s="40"/>
      <c r="CE254" s="40"/>
      <c r="CF254" s="40"/>
      <c r="CG254" s="40"/>
      <c r="CH254" s="40"/>
      <c r="CI254" s="40"/>
      <c r="CJ254" s="40"/>
      <c r="CK254" s="40"/>
      <c r="CL254" s="40"/>
      <c r="CM254" s="40"/>
      <c r="CN254" s="40"/>
      <c r="CO254" s="40"/>
      <c r="CP254" s="40"/>
      <c r="CQ254" s="40"/>
      <c r="CR254" s="40"/>
      <c r="CS254" s="40"/>
      <c r="CT254" s="40"/>
      <c r="CU254" s="40"/>
      <c r="CV254" s="40"/>
      <c r="CW254" s="40"/>
      <c r="CX254" s="40"/>
      <c r="CY254" s="40"/>
      <c r="CZ254" s="40"/>
      <c r="DA254" s="40"/>
      <c r="DB254" s="40"/>
      <c r="DC254" s="40"/>
      <c r="DD254" s="40"/>
      <c r="DE254" s="40"/>
      <c r="DF254" s="40"/>
      <c r="DG254" s="40"/>
      <c r="DH254" s="40"/>
      <c r="DI254" s="40"/>
      <c r="DJ254" s="40"/>
      <c r="DK254" s="40"/>
      <c r="DL254" s="40"/>
      <c r="DM254" s="40"/>
      <c r="DN254" s="40"/>
      <c r="DO254" s="40"/>
      <c r="DP254" s="40"/>
      <c r="DQ254" s="40"/>
      <c r="DR254" s="40"/>
      <c r="DS254" s="40"/>
      <c r="DT254" s="40"/>
      <c r="DU254" s="40"/>
      <c r="DV254" s="40"/>
      <c r="DW254" s="40"/>
      <c r="DX254" s="40"/>
      <c r="DY254" s="40"/>
      <c r="DZ254" s="40"/>
      <c r="EA254" s="40"/>
      <c r="EB254" s="40"/>
      <c r="EC254" s="40"/>
      <c r="ED254" s="40"/>
      <c r="EE254" s="40"/>
      <c r="EF254" s="40"/>
      <c r="EG254" s="40"/>
      <c r="EH254" s="40"/>
      <c r="EI254" s="40"/>
      <c r="EJ254" s="40"/>
      <c r="EK254" s="40"/>
      <c r="EL254" s="40"/>
      <c r="EM254" s="40"/>
      <c r="EN254" s="40"/>
      <c r="EO254" s="40"/>
      <c r="EP254" s="40"/>
      <c r="EQ254" s="40"/>
      <c r="ER254" s="40"/>
      <c r="ES254" s="40"/>
      <c r="ET254" s="40"/>
      <c r="EU254" s="40"/>
      <c r="EV254" s="40"/>
      <c r="EW254" s="40"/>
      <c r="EX254" s="40"/>
      <c r="EY254" s="40"/>
      <c r="EZ254" s="40"/>
      <c r="FA254" s="40"/>
      <c r="FB254" s="40"/>
      <c r="FC254" s="40"/>
      <c r="FD254" s="40"/>
      <c r="FE254" s="40"/>
      <c r="FF254" s="40"/>
      <c r="FG254" s="40"/>
      <c r="FH254" s="40"/>
      <c r="FI254" s="40"/>
      <c r="FJ254" s="40"/>
      <c r="FK254" s="40"/>
      <c r="FL254" s="40"/>
      <c r="FM254" s="40"/>
      <c r="FN254" s="40"/>
      <c r="FO254" s="40"/>
      <c r="FP254" s="40"/>
      <c r="FQ254" s="40"/>
      <c r="FR254" s="40"/>
      <c r="FS254" s="40"/>
      <c r="FT254" s="40"/>
      <c r="FU254" s="40"/>
      <c r="FV254" s="40"/>
      <c r="FW254" s="40"/>
      <c r="FX254" s="40"/>
      <c r="FY254" s="40"/>
      <c r="FZ254" s="40"/>
      <c r="GA254" s="40"/>
      <c r="GB254" s="40"/>
      <c r="GC254" s="40"/>
      <c r="GD254" s="40"/>
      <c r="GE254" s="40"/>
      <c r="GF254" s="40"/>
      <c r="GG254" s="40"/>
      <c r="GH254" s="40"/>
      <c r="GI254" s="40"/>
      <c r="GJ254" s="40"/>
      <c r="GK254" s="40"/>
      <c r="GL254" s="40"/>
      <c r="GM254" s="40"/>
      <c r="GN254" s="40"/>
      <c r="GO254" s="40"/>
      <c r="GP254" s="40"/>
      <c r="GQ254" s="40"/>
      <c r="GR254" s="40"/>
      <c r="GS254" s="40"/>
      <c r="GT254" s="40"/>
      <c r="GU254" s="40"/>
      <c r="GV254" s="40"/>
    </row>
    <row r="255" spans="1:204" s="29" customFormat="1" ht="15">
      <c r="A255" s="40"/>
      <c r="B255" s="40"/>
      <c r="C255" s="28"/>
      <c r="D255" s="37"/>
      <c r="E255" s="37"/>
      <c r="F255" s="37"/>
      <c r="G255" s="37"/>
      <c r="H255" s="61"/>
      <c r="I255" s="71"/>
      <c r="J255" s="71"/>
      <c r="K255" s="71"/>
      <c r="L255" s="71"/>
      <c r="M255" s="142"/>
      <c r="N255" s="191"/>
      <c r="O255" s="40"/>
      <c r="P255" s="40"/>
      <c r="Q255" s="40"/>
      <c r="R255" s="7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c r="BN255" s="40"/>
      <c r="BO255" s="40"/>
      <c r="BP255" s="40"/>
      <c r="BQ255" s="40"/>
      <c r="BR255" s="40"/>
      <c r="BS255" s="40"/>
      <c r="BT255" s="40"/>
      <c r="BU255" s="40"/>
      <c r="BV255" s="40"/>
      <c r="BW255" s="40"/>
      <c r="BX255" s="40"/>
      <c r="BY255" s="40"/>
      <c r="BZ255" s="40"/>
      <c r="CA255" s="40"/>
      <c r="CB255" s="40"/>
      <c r="CC255" s="40"/>
      <c r="CD255" s="40"/>
      <c r="CE255" s="40"/>
      <c r="CF255" s="40"/>
      <c r="CG255" s="40"/>
      <c r="CH255" s="40"/>
      <c r="CI255" s="40"/>
      <c r="CJ255" s="40"/>
      <c r="CK255" s="40"/>
      <c r="CL255" s="40"/>
      <c r="CM255" s="40"/>
      <c r="CN255" s="40"/>
      <c r="CO255" s="40"/>
      <c r="CP255" s="40"/>
      <c r="CQ255" s="40"/>
      <c r="CR255" s="40"/>
      <c r="CS255" s="40"/>
      <c r="CT255" s="40"/>
      <c r="CU255" s="40"/>
      <c r="CV255" s="40"/>
      <c r="CW255" s="40"/>
      <c r="CX255" s="40"/>
      <c r="CY255" s="40"/>
      <c r="CZ255" s="40"/>
      <c r="DA255" s="40"/>
      <c r="DB255" s="40"/>
      <c r="DC255" s="40"/>
      <c r="DD255" s="40"/>
      <c r="DE255" s="40"/>
      <c r="DF255" s="40"/>
      <c r="DG255" s="40"/>
      <c r="DH255" s="40"/>
      <c r="DI255" s="40"/>
      <c r="DJ255" s="40"/>
      <c r="DK255" s="40"/>
      <c r="DL255" s="40"/>
      <c r="DM255" s="40"/>
      <c r="DN255" s="40"/>
      <c r="DO255" s="40"/>
      <c r="DP255" s="40"/>
      <c r="DQ255" s="40"/>
      <c r="DR255" s="40"/>
      <c r="DS255" s="40"/>
      <c r="DT255" s="40"/>
      <c r="DU255" s="40"/>
      <c r="DV255" s="40"/>
      <c r="DW255" s="40"/>
      <c r="DX255" s="40"/>
      <c r="DY255" s="40"/>
      <c r="DZ255" s="40"/>
      <c r="EA255" s="40"/>
      <c r="EB255" s="40"/>
      <c r="EC255" s="40"/>
      <c r="ED255" s="40"/>
      <c r="EE255" s="40"/>
      <c r="EF255" s="40"/>
      <c r="EG255" s="40"/>
      <c r="EH255" s="40"/>
      <c r="EI255" s="40"/>
      <c r="EJ255" s="40"/>
      <c r="EK255" s="40"/>
      <c r="EL255" s="40"/>
      <c r="EM255" s="40"/>
      <c r="EN255" s="40"/>
      <c r="EO255" s="40"/>
      <c r="EP255" s="40"/>
      <c r="EQ255" s="40"/>
      <c r="ER255" s="40"/>
      <c r="ES255" s="40"/>
      <c r="ET255" s="40"/>
      <c r="EU255" s="40"/>
      <c r="EV255" s="40"/>
      <c r="EW255" s="40"/>
      <c r="EX255" s="40"/>
      <c r="EY255" s="40"/>
      <c r="EZ255" s="40"/>
      <c r="FA255" s="40"/>
      <c r="FB255" s="40"/>
      <c r="FC255" s="40"/>
      <c r="FD255" s="40"/>
      <c r="FE255" s="40"/>
      <c r="FF255" s="40"/>
      <c r="FG255" s="40"/>
      <c r="FH255" s="40"/>
      <c r="FI255" s="40"/>
      <c r="FJ255" s="40"/>
      <c r="FK255" s="40"/>
      <c r="FL255" s="40"/>
      <c r="FM255" s="40"/>
      <c r="FN255" s="40"/>
      <c r="FO255" s="40"/>
      <c r="FP255" s="40"/>
      <c r="FQ255" s="40"/>
      <c r="FR255" s="40"/>
      <c r="FS255" s="40"/>
      <c r="FT255" s="40"/>
      <c r="FU255" s="40"/>
      <c r="FV255" s="40"/>
      <c r="FW255" s="40"/>
      <c r="FX255" s="40"/>
      <c r="FY255" s="40"/>
      <c r="FZ255" s="40"/>
      <c r="GA255" s="40"/>
      <c r="GB255" s="40"/>
      <c r="GC255" s="40"/>
      <c r="GD255" s="40"/>
      <c r="GE255" s="40"/>
      <c r="GF255" s="40"/>
      <c r="GG255" s="40"/>
      <c r="GH255" s="40"/>
      <c r="GI255" s="40"/>
      <c r="GJ255" s="40"/>
      <c r="GK255" s="40"/>
      <c r="GL255" s="40"/>
      <c r="GM255" s="40"/>
      <c r="GN255" s="40"/>
      <c r="GO255" s="40"/>
      <c r="GP255" s="40"/>
      <c r="GQ255" s="40"/>
      <c r="GR255" s="40"/>
      <c r="GS255" s="40"/>
      <c r="GT255" s="40"/>
      <c r="GU255" s="40"/>
      <c r="GV255" s="40"/>
    </row>
    <row r="256" spans="1:204" s="29" customFormat="1" ht="15">
      <c r="A256" s="40"/>
      <c r="B256" s="40"/>
      <c r="C256" s="28"/>
      <c r="D256" s="37"/>
      <c r="E256" s="37"/>
      <c r="F256" s="37"/>
      <c r="G256" s="37"/>
      <c r="H256" s="61"/>
      <c r="I256" s="71"/>
      <c r="J256" s="71"/>
      <c r="K256" s="71"/>
      <c r="L256" s="71"/>
      <c r="M256" s="142"/>
      <c r="N256" s="191"/>
      <c r="O256" s="40"/>
      <c r="P256" s="40"/>
      <c r="Q256" s="40"/>
      <c r="R256" s="7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c r="BU256" s="40"/>
      <c r="BV256" s="40"/>
      <c r="BW256" s="40"/>
      <c r="BX256" s="40"/>
      <c r="BY256" s="40"/>
      <c r="BZ256" s="40"/>
      <c r="CA256" s="40"/>
      <c r="CB256" s="40"/>
      <c r="CC256" s="40"/>
      <c r="CD256" s="40"/>
      <c r="CE256" s="40"/>
      <c r="CF256" s="40"/>
      <c r="CG256" s="40"/>
      <c r="CH256" s="40"/>
      <c r="CI256" s="40"/>
      <c r="CJ256" s="40"/>
      <c r="CK256" s="40"/>
      <c r="CL256" s="40"/>
      <c r="CM256" s="40"/>
      <c r="CN256" s="40"/>
      <c r="CO256" s="40"/>
      <c r="CP256" s="40"/>
      <c r="CQ256" s="40"/>
      <c r="CR256" s="40"/>
      <c r="CS256" s="40"/>
      <c r="CT256" s="40"/>
      <c r="CU256" s="40"/>
      <c r="CV256" s="40"/>
      <c r="CW256" s="40"/>
      <c r="CX256" s="40"/>
      <c r="CY256" s="40"/>
      <c r="CZ256" s="40"/>
      <c r="DA256" s="40"/>
      <c r="DB256" s="40"/>
      <c r="DC256" s="40"/>
      <c r="DD256" s="40"/>
      <c r="DE256" s="40"/>
      <c r="DF256" s="40"/>
      <c r="DG256" s="40"/>
      <c r="DH256" s="40"/>
      <c r="DI256" s="40"/>
      <c r="DJ256" s="40"/>
      <c r="DK256" s="40"/>
      <c r="DL256" s="40"/>
      <c r="DM256" s="40"/>
      <c r="DN256" s="40"/>
      <c r="DO256" s="40"/>
      <c r="DP256" s="40"/>
      <c r="DQ256" s="40"/>
      <c r="DR256" s="40"/>
      <c r="DS256" s="40"/>
      <c r="DT256" s="40"/>
      <c r="DU256" s="40"/>
      <c r="DV256" s="40"/>
      <c r="DW256" s="40"/>
      <c r="DX256" s="40"/>
      <c r="DY256" s="40"/>
      <c r="DZ256" s="40"/>
      <c r="EA256" s="40"/>
      <c r="EB256" s="40"/>
      <c r="EC256" s="40"/>
      <c r="ED256" s="40"/>
      <c r="EE256" s="40"/>
      <c r="EF256" s="40"/>
      <c r="EG256" s="40"/>
      <c r="EH256" s="40"/>
      <c r="EI256" s="40"/>
      <c r="EJ256" s="40"/>
      <c r="EK256" s="40"/>
      <c r="EL256" s="40"/>
      <c r="EM256" s="40"/>
      <c r="EN256" s="40"/>
      <c r="EO256" s="40"/>
      <c r="EP256" s="40"/>
      <c r="EQ256" s="40"/>
      <c r="ER256" s="40"/>
      <c r="ES256" s="40"/>
      <c r="ET256" s="40"/>
      <c r="EU256" s="40"/>
      <c r="EV256" s="40"/>
      <c r="EW256" s="40"/>
      <c r="EX256" s="40"/>
      <c r="EY256" s="40"/>
      <c r="EZ256" s="40"/>
      <c r="FA256" s="40"/>
      <c r="FB256" s="40"/>
      <c r="FC256" s="40"/>
      <c r="FD256" s="40"/>
      <c r="FE256" s="40"/>
      <c r="FF256" s="40"/>
      <c r="FG256" s="40"/>
      <c r="FH256" s="40"/>
      <c r="FI256" s="40"/>
      <c r="FJ256" s="40"/>
      <c r="FK256" s="40"/>
      <c r="FL256" s="40"/>
      <c r="FM256" s="40"/>
      <c r="FN256" s="40"/>
      <c r="FO256" s="40"/>
      <c r="FP256" s="40"/>
      <c r="FQ256" s="40"/>
      <c r="FR256" s="40"/>
      <c r="FS256" s="40"/>
      <c r="FT256" s="40"/>
      <c r="FU256" s="40"/>
      <c r="FV256" s="40"/>
      <c r="FW256" s="40"/>
      <c r="FX256" s="40"/>
      <c r="FY256" s="40"/>
      <c r="FZ256" s="40"/>
      <c r="GA256" s="40"/>
      <c r="GB256" s="40"/>
      <c r="GC256" s="40"/>
      <c r="GD256" s="40"/>
      <c r="GE256" s="40"/>
      <c r="GF256" s="40"/>
      <c r="GG256" s="40"/>
      <c r="GH256" s="40"/>
      <c r="GI256" s="40"/>
      <c r="GJ256" s="40"/>
      <c r="GK256" s="40"/>
      <c r="GL256" s="40"/>
      <c r="GM256" s="40"/>
      <c r="GN256" s="40"/>
      <c r="GO256" s="40"/>
      <c r="GP256" s="40"/>
      <c r="GQ256" s="40"/>
      <c r="GR256" s="40"/>
      <c r="GS256" s="40"/>
      <c r="GT256" s="40"/>
      <c r="GU256" s="40"/>
      <c r="GV256" s="40"/>
    </row>
    <row r="257" spans="1:204" s="29" customFormat="1" ht="15">
      <c r="A257" s="40"/>
      <c r="B257" s="40"/>
      <c r="C257" s="28"/>
      <c r="D257" s="37"/>
      <c r="E257" s="37"/>
      <c r="F257" s="37"/>
      <c r="G257" s="37"/>
      <c r="H257" s="61"/>
      <c r="I257" s="71"/>
      <c r="J257" s="71"/>
      <c r="K257" s="71"/>
      <c r="L257" s="71"/>
      <c r="M257" s="142"/>
      <c r="N257" s="191"/>
      <c r="O257" s="40"/>
      <c r="P257" s="40"/>
      <c r="Q257" s="40"/>
      <c r="R257" s="7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c r="BS257" s="40"/>
      <c r="BT257" s="40"/>
      <c r="BU257" s="40"/>
      <c r="BV257" s="40"/>
      <c r="BW257" s="40"/>
      <c r="BX257" s="40"/>
      <c r="BY257" s="40"/>
      <c r="BZ257" s="40"/>
      <c r="CA257" s="40"/>
      <c r="CB257" s="40"/>
      <c r="CC257" s="40"/>
      <c r="CD257" s="40"/>
      <c r="CE257" s="40"/>
      <c r="CF257" s="40"/>
      <c r="CG257" s="40"/>
      <c r="CH257" s="40"/>
      <c r="CI257" s="40"/>
      <c r="CJ257" s="40"/>
      <c r="CK257" s="40"/>
      <c r="CL257" s="40"/>
      <c r="CM257" s="40"/>
      <c r="CN257" s="40"/>
      <c r="CO257" s="40"/>
      <c r="CP257" s="40"/>
      <c r="CQ257" s="40"/>
      <c r="CR257" s="40"/>
      <c r="CS257" s="40"/>
      <c r="CT257" s="40"/>
      <c r="CU257" s="40"/>
      <c r="CV257" s="40"/>
      <c r="CW257" s="40"/>
      <c r="CX257" s="40"/>
      <c r="CY257" s="40"/>
      <c r="CZ257" s="40"/>
      <c r="DA257" s="40"/>
      <c r="DB257" s="40"/>
      <c r="DC257" s="40"/>
      <c r="DD257" s="40"/>
      <c r="DE257" s="40"/>
      <c r="DF257" s="40"/>
      <c r="DG257" s="40"/>
      <c r="DH257" s="40"/>
      <c r="DI257" s="40"/>
      <c r="DJ257" s="40"/>
      <c r="DK257" s="40"/>
      <c r="DL257" s="40"/>
      <c r="DM257" s="40"/>
      <c r="DN257" s="40"/>
      <c r="DO257" s="40"/>
      <c r="DP257" s="40"/>
      <c r="DQ257" s="40"/>
      <c r="DR257" s="40"/>
      <c r="DS257" s="40"/>
      <c r="DT257" s="40"/>
      <c r="DU257" s="40"/>
      <c r="DV257" s="40"/>
      <c r="DW257" s="40"/>
      <c r="DX257" s="40"/>
      <c r="DY257" s="40"/>
      <c r="DZ257" s="40"/>
      <c r="EA257" s="40"/>
      <c r="EB257" s="40"/>
      <c r="EC257" s="40"/>
      <c r="ED257" s="40"/>
      <c r="EE257" s="40"/>
      <c r="EF257" s="40"/>
      <c r="EG257" s="40"/>
      <c r="EH257" s="40"/>
      <c r="EI257" s="40"/>
      <c r="EJ257" s="40"/>
      <c r="EK257" s="40"/>
      <c r="EL257" s="40"/>
      <c r="EM257" s="40"/>
      <c r="EN257" s="40"/>
      <c r="EO257" s="40"/>
      <c r="EP257" s="40"/>
      <c r="EQ257" s="40"/>
      <c r="ER257" s="40"/>
      <c r="ES257" s="40"/>
      <c r="ET257" s="40"/>
      <c r="EU257" s="40"/>
      <c r="EV257" s="40"/>
      <c r="EW257" s="40"/>
      <c r="EX257" s="40"/>
      <c r="EY257" s="40"/>
      <c r="EZ257" s="40"/>
      <c r="FA257" s="40"/>
      <c r="FB257" s="40"/>
      <c r="FC257" s="40"/>
      <c r="FD257" s="40"/>
      <c r="FE257" s="40"/>
      <c r="FF257" s="40"/>
      <c r="FG257" s="40"/>
      <c r="FH257" s="40"/>
      <c r="FI257" s="40"/>
      <c r="FJ257" s="40"/>
      <c r="FK257" s="40"/>
      <c r="FL257" s="40"/>
      <c r="FM257" s="40"/>
      <c r="FN257" s="40"/>
      <c r="FO257" s="40"/>
      <c r="FP257" s="40"/>
      <c r="FQ257" s="40"/>
      <c r="FR257" s="40"/>
      <c r="FS257" s="40"/>
      <c r="FT257" s="40"/>
      <c r="FU257" s="40"/>
      <c r="FV257" s="40"/>
      <c r="FW257" s="40"/>
      <c r="FX257" s="40"/>
      <c r="FY257" s="40"/>
      <c r="FZ257" s="40"/>
      <c r="GA257" s="40"/>
      <c r="GB257" s="40"/>
      <c r="GC257" s="40"/>
      <c r="GD257" s="40"/>
      <c r="GE257" s="40"/>
      <c r="GF257" s="40"/>
      <c r="GG257" s="40"/>
      <c r="GH257" s="40"/>
      <c r="GI257" s="40"/>
      <c r="GJ257" s="40"/>
      <c r="GK257" s="40"/>
      <c r="GL257" s="40"/>
      <c r="GM257" s="40"/>
      <c r="GN257" s="40"/>
      <c r="GO257" s="40"/>
      <c r="GP257" s="40"/>
      <c r="GQ257" s="40"/>
      <c r="GR257" s="40"/>
      <c r="GS257" s="40"/>
      <c r="GT257" s="40"/>
      <c r="GU257" s="40"/>
      <c r="GV257" s="40"/>
    </row>
    <row r="258" spans="1:204" s="29" customFormat="1" ht="15">
      <c r="A258" s="40"/>
      <c r="B258" s="40"/>
      <c r="C258" s="28"/>
      <c r="D258" s="37"/>
      <c r="E258" s="37"/>
      <c r="F258" s="37"/>
      <c r="G258" s="37"/>
      <c r="H258" s="61"/>
      <c r="I258" s="71"/>
      <c r="J258" s="71"/>
      <c r="K258" s="71"/>
      <c r="L258" s="71"/>
      <c r="M258" s="142"/>
      <c r="N258" s="191"/>
      <c r="O258" s="40"/>
      <c r="P258" s="40"/>
      <c r="Q258" s="40"/>
      <c r="R258" s="7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c r="BW258" s="40"/>
      <c r="BX258" s="40"/>
      <c r="BY258" s="40"/>
      <c r="BZ258" s="40"/>
      <c r="CA258" s="40"/>
      <c r="CB258" s="40"/>
      <c r="CC258" s="40"/>
      <c r="CD258" s="40"/>
      <c r="CE258" s="40"/>
      <c r="CF258" s="40"/>
      <c r="CG258" s="40"/>
      <c r="CH258" s="40"/>
      <c r="CI258" s="40"/>
      <c r="CJ258" s="40"/>
      <c r="CK258" s="40"/>
      <c r="CL258" s="40"/>
      <c r="CM258" s="40"/>
      <c r="CN258" s="40"/>
      <c r="CO258" s="40"/>
      <c r="CP258" s="40"/>
      <c r="CQ258" s="40"/>
      <c r="CR258" s="40"/>
      <c r="CS258" s="40"/>
      <c r="CT258" s="40"/>
      <c r="CU258" s="40"/>
      <c r="CV258" s="40"/>
      <c r="CW258" s="40"/>
      <c r="CX258" s="40"/>
      <c r="CY258" s="40"/>
      <c r="CZ258" s="40"/>
      <c r="DA258" s="40"/>
      <c r="DB258" s="40"/>
      <c r="DC258" s="40"/>
      <c r="DD258" s="40"/>
      <c r="DE258" s="40"/>
      <c r="DF258" s="40"/>
      <c r="DG258" s="40"/>
      <c r="DH258" s="40"/>
      <c r="DI258" s="40"/>
      <c r="DJ258" s="40"/>
      <c r="DK258" s="40"/>
      <c r="DL258" s="40"/>
      <c r="DM258" s="40"/>
      <c r="DN258" s="40"/>
      <c r="DO258" s="40"/>
      <c r="DP258" s="40"/>
      <c r="DQ258" s="40"/>
      <c r="DR258" s="40"/>
      <c r="DS258" s="40"/>
      <c r="DT258" s="40"/>
      <c r="DU258" s="40"/>
      <c r="DV258" s="40"/>
      <c r="DW258" s="40"/>
      <c r="DX258" s="40"/>
      <c r="DY258" s="40"/>
      <c r="DZ258" s="40"/>
      <c r="EA258" s="40"/>
      <c r="EB258" s="40"/>
      <c r="EC258" s="40"/>
      <c r="ED258" s="40"/>
      <c r="EE258" s="40"/>
      <c r="EF258" s="40"/>
      <c r="EG258" s="40"/>
      <c r="EH258" s="40"/>
      <c r="EI258" s="40"/>
      <c r="EJ258" s="40"/>
      <c r="EK258" s="40"/>
      <c r="EL258" s="40"/>
      <c r="EM258" s="40"/>
      <c r="EN258" s="40"/>
      <c r="EO258" s="40"/>
      <c r="EP258" s="40"/>
      <c r="EQ258" s="40"/>
      <c r="ER258" s="40"/>
      <c r="ES258" s="40"/>
      <c r="ET258" s="40"/>
      <c r="EU258" s="40"/>
      <c r="EV258" s="40"/>
      <c r="EW258" s="40"/>
      <c r="EX258" s="40"/>
      <c r="EY258" s="40"/>
      <c r="EZ258" s="40"/>
      <c r="FA258" s="40"/>
      <c r="FB258" s="40"/>
      <c r="FC258" s="40"/>
      <c r="FD258" s="40"/>
      <c r="FE258" s="40"/>
      <c r="FF258" s="40"/>
      <c r="FG258" s="40"/>
      <c r="FH258" s="40"/>
      <c r="FI258" s="40"/>
      <c r="FJ258" s="40"/>
      <c r="FK258" s="40"/>
      <c r="FL258" s="40"/>
      <c r="FM258" s="40"/>
      <c r="FN258" s="40"/>
      <c r="FO258" s="40"/>
      <c r="FP258" s="40"/>
      <c r="FQ258" s="40"/>
      <c r="FR258" s="40"/>
      <c r="FS258" s="40"/>
      <c r="FT258" s="40"/>
      <c r="FU258" s="40"/>
      <c r="FV258" s="40"/>
      <c r="FW258" s="40"/>
      <c r="FX258" s="40"/>
      <c r="FY258" s="40"/>
      <c r="FZ258" s="40"/>
      <c r="GA258" s="40"/>
      <c r="GB258" s="40"/>
      <c r="GC258" s="40"/>
      <c r="GD258" s="40"/>
      <c r="GE258" s="40"/>
      <c r="GF258" s="40"/>
      <c r="GG258" s="40"/>
      <c r="GH258" s="40"/>
      <c r="GI258" s="40"/>
      <c r="GJ258" s="40"/>
      <c r="GK258" s="40"/>
      <c r="GL258" s="40"/>
      <c r="GM258" s="40"/>
      <c r="GN258" s="40"/>
      <c r="GO258" s="40"/>
      <c r="GP258" s="40"/>
      <c r="GQ258" s="40"/>
      <c r="GR258" s="40"/>
      <c r="GS258" s="40"/>
      <c r="GT258" s="40"/>
      <c r="GU258" s="40"/>
      <c r="GV258" s="40"/>
    </row>
    <row r="259" spans="1:204" s="29" customFormat="1" ht="15">
      <c r="A259" s="40"/>
      <c r="B259" s="40"/>
      <c r="C259" s="28"/>
      <c r="D259" s="37"/>
      <c r="E259" s="37"/>
      <c r="F259" s="37"/>
      <c r="G259" s="37"/>
      <c r="H259" s="61"/>
      <c r="I259" s="71"/>
      <c r="J259" s="71"/>
      <c r="K259" s="71"/>
      <c r="L259" s="71"/>
      <c r="M259" s="142"/>
      <c r="N259" s="191"/>
      <c r="O259" s="40"/>
      <c r="P259" s="40"/>
      <c r="Q259" s="40"/>
      <c r="R259" s="7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0"/>
      <c r="DH259" s="40"/>
      <c r="DI259" s="40"/>
      <c r="DJ259" s="40"/>
      <c r="DK259" s="40"/>
      <c r="DL259" s="40"/>
      <c r="DM259" s="40"/>
      <c r="DN259" s="40"/>
      <c r="DO259" s="40"/>
      <c r="DP259" s="40"/>
      <c r="DQ259" s="40"/>
      <c r="DR259" s="40"/>
      <c r="DS259" s="40"/>
      <c r="DT259" s="40"/>
      <c r="DU259" s="40"/>
      <c r="DV259" s="40"/>
      <c r="DW259" s="40"/>
      <c r="DX259" s="40"/>
      <c r="DY259" s="40"/>
      <c r="DZ259" s="40"/>
      <c r="EA259" s="40"/>
      <c r="EB259" s="40"/>
      <c r="EC259" s="40"/>
      <c r="ED259" s="40"/>
      <c r="EE259" s="40"/>
      <c r="EF259" s="40"/>
      <c r="EG259" s="40"/>
      <c r="EH259" s="40"/>
      <c r="EI259" s="40"/>
      <c r="EJ259" s="40"/>
      <c r="EK259" s="40"/>
      <c r="EL259" s="40"/>
      <c r="EM259" s="40"/>
      <c r="EN259" s="40"/>
      <c r="EO259" s="40"/>
      <c r="EP259" s="40"/>
      <c r="EQ259" s="40"/>
      <c r="ER259" s="40"/>
      <c r="ES259" s="40"/>
      <c r="ET259" s="40"/>
      <c r="EU259" s="40"/>
      <c r="EV259" s="40"/>
      <c r="EW259" s="40"/>
      <c r="EX259" s="40"/>
      <c r="EY259" s="40"/>
      <c r="EZ259" s="40"/>
      <c r="FA259" s="40"/>
      <c r="FB259" s="40"/>
      <c r="FC259" s="40"/>
      <c r="FD259" s="40"/>
      <c r="FE259" s="40"/>
      <c r="FF259" s="40"/>
      <c r="FG259" s="40"/>
      <c r="FH259" s="40"/>
      <c r="FI259" s="40"/>
      <c r="FJ259" s="40"/>
      <c r="FK259" s="40"/>
      <c r="FL259" s="40"/>
      <c r="FM259" s="40"/>
      <c r="FN259" s="40"/>
      <c r="FO259" s="40"/>
      <c r="FP259" s="40"/>
      <c r="FQ259" s="40"/>
      <c r="FR259" s="40"/>
      <c r="FS259" s="40"/>
      <c r="FT259" s="40"/>
      <c r="FU259" s="40"/>
      <c r="FV259" s="40"/>
      <c r="FW259" s="40"/>
      <c r="FX259" s="40"/>
      <c r="FY259" s="40"/>
      <c r="FZ259" s="40"/>
      <c r="GA259" s="40"/>
      <c r="GB259" s="40"/>
      <c r="GC259" s="40"/>
      <c r="GD259" s="40"/>
      <c r="GE259" s="40"/>
      <c r="GF259" s="40"/>
      <c r="GG259" s="40"/>
      <c r="GH259" s="40"/>
      <c r="GI259" s="40"/>
      <c r="GJ259" s="40"/>
      <c r="GK259" s="40"/>
      <c r="GL259" s="40"/>
      <c r="GM259" s="40"/>
      <c r="GN259" s="40"/>
      <c r="GO259" s="40"/>
      <c r="GP259" s="40"/>
      <c r="GQ259" s="40"/>
      <c r="GR259" s="40"/>
      <c r="GS259" s="40"/>
      <c r="GT259" s="40"/>
      <c r="GU259" s="40"/>
      <c r="GV259" s="40"/>
    </row>
    <row r="260" spans="1:204" s="29" customFormat="1" ht="15">
      <c r="A260" s="40"/>
      <c r="B260" s="40"/>
      <c r="C260" s="28"/>
      <c r="D260" s="37"/>
      <c r="E260" s="37"/>
      <c r="F260" s="37"/>
      <c r="G260" s="37"/>
      <c r="H260" s="61"/>
      <c r="I260" s="71"/>
      <c r="J260" s="71"/>
      <c r="K260" s="71"/>
      <c r="L260" s="71"/>
      <c r="M260" s="142"/>
      <c r="N260" s="191"/>
      <c r="O260" s="40"/>
      <c r="P260" s="40"/>
      <c r="Q260" s="40"/>
      <c r="R260" s="7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40"/>
      <c r="BS260" s="40"/>
      <c r="BT260" s="40"/>
      <c r="BU260" s="40"/>
      <c r="BV260" s="40"/>
      <c r="BW260" s="40"/>
      <c r="BX260" s="40"/>
      <c r="BY260" s="40"/>
      <c r="BZ260" s="40"/>
      <c r="CA260" s="40"/>
      <c r="CB260" s="40"/>
      <c r="CC260" s="40"/>
      <c r="CD260" s="40"/>
      <c r="CE260" s="40"/>
      <c r="CF260" s="40"/>
      <c r="CG260" s="40"/>
      <c r="CH260" s="40"/>
      <c r="CI260" s="40"/>
      <c r="CJ260" s="40"/>
      <c r="CK260" s="40"/>
      <c r="CL260" s="40"/>
      <c r="CM260" s="40"/>
      <c r="CN260" s="40"/>
      <c r="CO260" s="40"/>
      <c r="CP260" s="40"/>
      <c r="CQ260" s="40"/>
      <c r="CR260" s="40"/>
      <c r="CS260" s="40"/>
      <c r="CT260" s="40"/>
      <c r="CU260" s="40"/>
      <c r="CV260" s="40"/>
      <c r="CW260" s="40"/>
      <c r="CX260" s="40"/>
      <c r="CY260" s="40"/>
      <c r="CZ260" s="40"/>
      <c r="DA260" s="40"/>
      <c r="DB260" s="40"/>
      <c r="DC260" s="40"/>
      <c r="DD260" s="40"/>
      <c r="DE260" s="40"/>
      <c r="DF260" s="40"/>
      <c r="DG260" s="40"/>
      <c r="DH260" s="40"/>
      <c r="DI260" s="40"/>
      <c r="DJ260" s="40"/>
      <c r="DK260" s="40"/>
      <c r="DL260" s="40"/>
      <c r="DM260" s="40"/>
      <c r="DN260" s="40"/>
      <c r="DO260" s="40"/>
      <c r="DP260" s="40"/>
      <c r="DQ260" s="40"/>
      <c r="DR260" s="40"/>
      <c r="DS260" s="40"/>
      <c r="DT260" s="40"/>
      <c r="DU260" s="40"/>
      <c r="DV260" s="40"/>
      <c r="DW260" s="40"/>
      <c r="DX260" s="40"/>
      <c r="DY260" s="40"/>
      <c r="DZ260" s="40"/>
      <c r="EA260" s="40"/>
      <c r="EB260" s="40"/>
      <c r="EC260" s="40"/>
      <c r="ED260" s="40"/>
      <c r="EE260" s="40"/>
      <c r="EF260" s="40"/>
      <c r="EG260" s="40"/>
      <c r="EH260" s="40"/>
      <c r="EI260" s="40"/>
      <c r="EJ260" s="40"/>
      <c r="EK260" s="40"/>
      <c r="EL260" s="40"/>
      <c r="EM260" s="40"/>
      <c r="EN260" s="40"/>
      <c r="EO260" s="40"/>
      <c r="EP260" s="40"/>
      <c r="EQ260" s="40"/>
      <c r="ER260" s="40"/>
      <c r="ES260" s="40"/>
      <c r="ET260" s="40"/>
      <c r="EU260" s="40"/>
      <c r="EV260" s="40"/>
      <c r="EW260" s="40"/>
      <c r="EX260" s="40"/>
      <c r="EY260" s="40"/>
      <c r="EZ260" s="40"/>
      <c r="FA260" s="40"/>
      <c r="FB260" s="40"/>
      <c r="FC260" s="40"/>
      <c r="FD260" s="40"/>
      <c r="FE260" s="40"/>
      <c r="FF260" s="40"/>
      <c r="FG260" s="40"/>
      <c r="FH260" s="40"/>
      <c r="FI260" s="40"/>
      <c r="FJ260" s="40"/>
      <c r="FK260" s="40"/>
      <c r="FL260" s="40"/>
      <c r="FM260" s="40"/>
      <c r="FN260" s="40"/>
      <c r="FO260" s="40"/>
      <c r="FP260" s="40"/>
      <c r="FQ260" s="40"/>
      <c r="FR260" s="40"/>
      <c r="FS260" s="40"/>
      <c r="FT260" s="40"/>
      <c r="FU260" s="40"/>
      <c r="FV260" s="40"/>
      <c r="FW260" s="40"/>
      <c r="FX260" s="40"/>
      <c r="FY260" s="40"/>
      <c r="FZ260" s="40"/>
      <c r="GA260" s="40"/>
      <c r="GB260" s="40"/>
      <c r="GC260" s="40"/>
      <c r="GD260" s="40"/>
      <c r="GE260" s="40"/>
      <c r="GF260" s="40"/>
      <c r="GG260" s="40"/>
      <c r="GH260" s="40"/>
      <c r="GI260" s="40"/>
      <c r="GJ260" s="40"/>
      <c r="GK260" s="40"/>
      <c r="GL260" s="40"/>
      <c r="GM260" s="40"/>
      <c r="GN260" s="40"/>
      <c r="GO260" s="40"/>
      <c r="GP260" s="40"/>
      <c r="GQ260" s="40"/>
      <c r="GR260" s="40"/>
      <c r="GS260" s="40"/>
      <c r="GT260" s="40"/>
      <c r="GU260" s="40"/>
      <c r="GV260" s="40"/>
    </row>
    <row r="261" spans="1:204" s="29" customFormat="1" ht="15">
      <c r="A261" s="40"/>
      <c r="B261" s="40"/>
      <c r="C261" s="28"/>
      <c r="D261" s="37"/>
      <c r="E261" s="37"/>
      <c r="F261" s="37"/>
      <c r="G261" s="37"/>
      <c r="H261" s="61"/>
      <c r="I261" s="71"/>
      <c r="J261" s="71"/>
      <c r="K261" s="71"/>
      <c r="L261" s="71"/>
      <c r="M261" s="142"/>
      <c r="N261" s="191"/>
      <c r="O261" s="40"/>
      <c r="P261" s="40"/>
      <c r="Q261" s="40"/>
      <c r="R261" s="7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c r="BN261" s="40"/>
      <c r="BO261" s="40"/>
      <c r="BP261" s="40"/>
      <c r="BQ261" s="40"/>
      <c r="BR261" s="40"/>
      <c r="BS261" s="40"/>
      <c r="BT261" s="40"/>
      <c r="BU261" s="40"/>
      <c r="BV261" s="40"/>
      <c r="BW261" s="40"/>
      <c r="BX261" s="40"/>
      <c r="BY261" s="40"/>
      <c r="BZ261" s="40"/>
      <c r="CA261" s="40"/>
      <c r="CB261" s="40"/>
      <c r="CC261" s="40"/>
      <c r="CD261" s="40"/>
      <c r="CE261" s="40"/>
      <c r="CF261" s="40"/>
      <c r="CG261" s="40"/>
      <c r="CH261" s="40"/>
      <c r="CI261" s="40"/>
      <c r="CJ261" s="40"/>
      <c r="CK261" s="40"/>
      <c r="CL261" s="40"/>
      <c r="CM261" s="40"/>
      <c r="CN261" s="40"/>
      <c r="CO261" s="40"/>
      <c r="CP261" s="40"/>
      <c r="CQ261" s="40"/>
      <c r="CR261" s="40"/>
      <c r="CS261" s="40"/>
      <c r="CT261" s="40"/>
      <c r="CU261" s="40"/>
      <c r="CV261" s="40"/>
      <c r="CW261" s="40"/>
      <c r="CX261" s="40"/>
      <c r="CY261" s="40"/>
      <c r="CZ261" s="40"/>
      <c r="DA261" s="40"/>
      <c r="DB261" s="40"/>
      <c r="DC261" s="40"/>
      <c r="DD261" s="40"/>
      <c r="DE261" s="40"/>
      <c r="DF261" s="40"/>
      <c r="DG261" s="40"/>
      <c r="DH261" s="40"/>
      <c r="DI261" s="40"/>
      <c r="DJ261" s="40"/>
      <c r="DK261" s="40"/>
      <c r="DL261" s="40"/>
      <c r="DM261" s="40"/>
      <c r="DN261" s="40"/>
      <c r="DO261" s="40"/>
      <c r="DP261" s="40"/>
      <c r="DQ261" s="40"/>
      <c r="DR261" s="40"/>
      <c r="DS261" s="40"/>
      <c r="DT261" s="40"/>
      <c r="DU261" s="40"/>
      <c r="DV261" s="40"/>
      <c r="DW261" s="40"/>
      <c r="DX261" s="40"/>
      <c r="DY261" s="40"/>
      <c r="DZ261" s="40"/>
      <c r="EA261" s="40"/>
      <c r="EB261" s="40"/>
      <c r="EC261" s="40"/>
      <c r="ED261" s="40"/>
      <c r="EE261" s="40"/>
      <c r="EF261" s="40"/>
      <c r="EG261" s="40"/>
      <c r="EH261" s="40"/>
      <c r="EI261" s="40"/>
      <c r="EJ261" s="40"/>
      <c r="EK261" s="40"/>
      <c r="EL261" s="40"/>
      <c r="EM261" s="40"/>
      <c r="EN261" s="40"/>
      <c r="EO261" s="40"/>
      <c r="EP261" s="40"/>
      <c r="EQ261" s="40"/>
      <c r="ER261" s="40"/>
      <c r="ES261" s="40"/>
      <c r="ET261" s="40"/>
      <c r="EU261" s="40"/>
      <c r="EV261" s="40"/>
      <c r="EW261" s="40"/>
      <c r="EX261" s="40"/>
      <c r="EY261" s="40"/>
      <c r="EZ261" s="40"/>
      <c r="FA261" s="40"/>
      <c r="FB261" s="40"/>
      <c r="FC261" s="40"/>
      <c r="FD261" s="40"/>
      <c r="FE261" s="40"/>
      <c r="FF261" s="40"/>
      <c r="FG261" s="40"/>
      <c r="FH261" s="40"/>
      <c r="FI261" s="40"/>
      <c r="FJ261" s="40"/>
      <c r="FK261" s="40"/>
      <c r="FL261" s="40"/>
      <c r="FM261" s="40"/>
      <c r="FN261" s="40"/>
      <c r="FO261" s="40"/>
      <c r="FP261" s="40"/>
      <c r="FQ261" s="40"/>
      <c r="FR261" s="40"/>
      <c r="FS261" s="40"/>
      <c r="FT261" s="40"/>
      <c r="FU261" s="40"/>
      <c r="FV261" s="40"/>
      <c r="FW261" s="40"/>
      <c r="FX261" s="40"/>
      <c r="FY261" s="40"/>
      <c r="FZ261" s="40"/>
      <c r="GA261" s="40"/>
      <c r="GB261" s="40"/>
      <c r="GC261" s="40"/>
      <c r="GD261" s="40"/>
      <c r="GE261" s="40"/>
      <c r="GF261" s="40"/>
      <c r="GG261" s="40"/>
      <c r="GH261" s="40"/>
      <c r="GI261" s="40"/>
      <c r="GJ261" s="40"/>
      <c r="GK261" s="40"/>
      <c r="GL261" s="40"/>
      <c r="GM261" s="40"/>
      <c r="GN261" s="40"/>
      <c r="GO261" s="40"/>
      <c r="GP261" s="40"/>
      <c r="GQ261" s="40"/>
      <c r="GR261" s="40"/>
      <c r="GS261" s="40"/>
      <c r="GT261" s="40"/>
      <c r="GU261" s="40"/>
      <c r="GV261" s="40"/>
    </row>
    <row r="262" spans="1:204" s="29" customFormat="1" ht="15">
      <c r="A262" s="40"/>
      <c r="B262" s="40"/>
      <c r="C262" s="28"/>
      <c r="D262" s="37"/>
      <c r="E262" s="37"/>
      <c r="F262" s="37"/>
      <c r="G262" s="37"/>
      <c r="H262" s="61"/>
      <c r="I262" s="71"/>
      <c r="J262" s="71"/>
      <c r="K262" s="71"/>
      <c r="L262" s="71"/>
      <c r="M262" s="142"/>
      <c r="N262" s="191"/>
      <c r="O262" s="40"/>
      <c r="P262" s="40"/>
      <c r="Q262" s="40"/>
      <c r="R262" s="7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c r="BS262" s="40"/>
      <c r="BT262" s="40"/>
      <c r="BU262" s="40"/>
      <c r="BV262" s="40"/>
      <c r="BW262" s="40"/>
      <c r="BX262" s="40"/>
      <c r="BY262" s="40"/>
      <c r="BZ262" s="40"/>
      <c r="CA262" s="40"/>
      <c r="CB262" s="40"/>
      <c r="CC262" s="40"/>
      <c r="CD262" s="40"/>
      <c r="CE262" s="40"/>
      <c r="CF262" s="40"/>
      <c r="CG262" s="40"/>
      <c r="CH262" s="40"/>
      <c r="CI262" s="40"/>
      <c r="CJ262" s="40"/>
      <c r="CK262" s="40"/>
      <c r="CL262" s="40"/>
      <c r="CM262" s="40"/>
      <c r="CN262" s="40"/>
      <c r="CO262" s="40"/>
      <c r="CP262" s="40"/>
      <c r="CQ262" s="40"/>
      <c r="CR262" s="40"/>
      <c r="CS262" s="40"/>
      <c r="CT262" s="40"/>
      <c r="CU262" s="40"/>
      <c r="CV262" s="40"/>
      <c r="CW262" s="40"/>
      <c r="CX262" s="40"/>
      <c r="CY262" s="40"/>
      <c r="CZ262" s="40"/>
      <c r="DA262" s="40"/>
      <c r="DB262" s="40"/>
      <c r="DC262" s="40"/>
      <c r="DD262" s="40"/>
      <c r="DE262" s="40"/>
      <c r="DF262" s="40"/>
      <c r="DG262" s="40"/>
      <c r="DH262" s="40"/>
      <c r="DI262" s="40"/>
      <c r="DJ262" s="40"/>
      <c r="DK262" s="40"/>
      <c r="DL262" s="40"/>
      <c r="DM262" s="40"/>
      <c r="DN262" s="40"/>
      <c r="DO262" s="40"/>
      <c r="DP262" s="40"/>
      <c r="DQ262" s="40"/>
      <c r="DR262" s="40"/>
      <c r="DS262" s="40"/>
      <c r="DT262" s="40"/>
      <c r="DU262" s="40"/>
      <c r="DV262" s="40"/>
      <c r="DW262" s="40"/>
      <c r="DX262" s="40"/>
      <c r="DY262" s="40"/>
      <c r="DZ262" s="40"/>
      <c r="EA262" s="40"/>
      <c r="EB262" s="40"/>
      <c r="EC262" s="40"/>
      <c r="ED262" s="40"/>
      <c r="EE262" s="40"/>
      <c r="EF262" s="40"/>
      <c r="EG262" s="40"/>
      <c r="EH262" s="40"/>
      <c r="EI262" s="40"/>
      <c r="EJ262" s="40"/>
      <c r="EK262" s="40"/>
      <c r="EL262" s="40"/>
      <c r="EM262" s="40"/>
      <c r="EN262" s="40"/>
      <c r="EO262" s="40"/>
      <c r="EP262" s="40"/>
      <c r="EQ262" s="40"/>
      <c r="ER262" s="40"/>
      <c r="ES262" s="40"/>
      <c r="ET262" s="40"/>
      <c r="EU262" s="40"/>
      <c r="EV262" s="40"/>
      <c r="EW262" s="40"/>
      <c r="EX262" s="40"/>
      <c r="EY262" s="40"/>
      <c r="EZ262" s="40"/>
      <c r="FA262" s="40"/>
      <c r="FB262" s="40"/>
      <c r="FC262" s="40"/>
      <c r="FD262" s="40"/>
      <c r="FE262" s="40"/>
      <c r="FF262" s="40"/>
      <c r="FG262" s="40"/>
      <c r="FH262" s="40"/>
      <c r="FI262" s="40"/>
      <c r="FJ262" s="40"/>
      <c r="FK262" s="40"/>
      <c r="FL262" s="40"/>
      <c r="FM262" s="40"/>
      <c r="FN262" s="40"/>
      <c r="FO262" s="40"/>
      <c r="FP262" s="40"/>
      <c r="FQ262" s="40"/>
      <c r="FR262" s="40"/>
      <c r="FS262" s="40"/>
      <c r="FT262" s="40"/>
      <c r="FU262" s="40"/>
      <c r="FV262" s="40"/>
      <c r="FW262" s="40"/>
      <c r="FX262" s="40"/>
      <c r="FY262" s="40"/>
      <c r="FZ262" s="40"/>
      <c r="GA262" s="40"/>
      <c r="GB262" s="40"/>
      <c r="GC262" s="40"/>
      <c r="GD262" s="40"/>
      <c r="GE262" s="40"/>
      <c r="GF262" s="40"/>
      <c r="GG262" s="40"/>
      <c r="GH262" s="40"/>
      <c r="GI262" s="40"/>
      <c r="GJ262" s="40"/>
      <c r="GK262" s="40"/>
      <c r="GL262" s="40"/>
      <c r="GM262" s="40"/>
      <c r="GN262" s="40"/>
      <c r="GO262" s="40"/>
      <c r="GP262" s="40"/>
      <c r="GQ262" s="40"/>
      <c r="GR262" s="40"/>
      <c r="GS262" s="40"/>
      <c r="GT262" s="40"/>
      <c r="GU262" s="40"/>
      <c r="GV262" s="40"/>
    </row>
    <row r="263" spans="1:204" s="29" customFormat="1" ht="15">
      <c r="A263" s="40"/>
      <c r="B263" s="40"/>
      <c r="C263" s="28"/>
      <c r="D263" s="37"/>
      <c r="E263" s="37"/>
      <c r="F263" s="37"/>
      <c r="G263" s="37"/>
      <c r="H263" s="61"/>
      <c r="I263" s="71"/>
      <c r="J263" s="71"/>
      <c r="K263" s="71"/>
      <c r="L263" s="71"/>
      <c r="M263" s="142"/>
      <c r="N263" s="191"/>
      <c r="O263" s="40"/>
      <c r="P263" s="40"/>
      <c r="Q263" s="40"/>
      <c r="R263" s="7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c r="BM263" s="40"/>
      <c r="BN263" s="40"/>
      <c r="BO263" s="40"/>
      <c r="BP263" s="40"/>
      <c r="BQ263" s="40"/>
      <c r="BR263" s="40"/>
      <c r="BS263" s="40"/>
      <c r="BT263" s="40"/>
      <c r="BU263" s="40"/>
      <c r="BV263" s="40"/>
      <c r="BW263" s="40"/>
      <c r="BX263" s="40"/>
      <c r="BY263" s="40"/>
      <c r="BZ263" s="40"/>
      <c r="CA263" s="40"/>
      <c r="CB263" s="40"/>
      <c r="CC263" s="40"/>
      <c r="CD263" s="40"/>
      <c r="CE263" s="40"/>
      <c r="CF263" s="40"/>
      <c r="CG263" s="40"/>
      <c r="CH263" s="40"/>
      <c r="CI263" s="40"/>
      <c r="CJ263" s="40"/>
      <c r="CK263" s="40"/>
      <c r="CL263" s="40"/>
      <c r="CM263" s="40"/>
      <c r="CN263" s="40"/>
      <c r="CO263" s="40"/>
      <c r="CP263" s="40"/>
      <c r="CQ263" s="40"/>
      <c r="CR263" s="40"/>
      <c r="CS263" s="40"/>
      <c r="CT263" s="40"/>
      <c r="CU263" s="40"/>
      <c r="CV263" s="40"/>
      <c r="CW263" s="40"/>
      <c r="CX263" s="40"/>
      <c r="CY263" s="40"/>
      <c r="CZ263" s="40"/>
      <c r="DA263" s="40"/>
      <c r="DB263" s="40"/>
      <c r="DC263" s="40"/>
      <c r="DD263" s="40"/>
      <c r="DE263" s="40"/>
      <c r="DF263" s="40"/>
      <c r="DG263" s="40"/>
      <c r="DH263" s="40"/>
      <c r="DI263" s="40"/>
      <c r="DJ263" s="40"/>
      <c r="DK263" s="40"/>
      <c r="DL263" s="40"/>
      <c r="DM263" s="40"/>
      <c r="DN263" s="40"/>
      <c r="DO263" s="40"/>
      <c r="DP263" s="40"/>
      <c r="DQ263" s="40"/>
      <c r="DR263" s="40"/>
      <c r="DS263" s="40"/>
      <c r="DT263" s="40"/>
      <c r="DU263" s="40"/>
      <c r="DV263" s="40"/>
      <c r="DW263" s="40"/>
      <c r="DX263" s="40"/>
      <c r="DY263" s="40"/>
      <c r="DZ263" s="40"/>
      <c r="EA263" s="40"/>
      <c r="EB263" s="40"/>
      <c r="EC263" s="40"/>
      <c r="ED263" s="40"/>
      <c r="EE263" s="40"/>
      <c r="EF263" s="40"/>
      <c r="EG263" s="40"/>
      <c r="EH263" s="40"/>
      <c r="EI263" s="40"/>
      <c r="EJ263" s="40"/>
      <c r="EK263" s="40"/>
      <c r="EL263" s="40"/>
      <c r="EM263" s="40"/>
      <c r="EN263" s="40"/>
      <c r="EO263" s="40"/>
      <c r="EP263" s="40"/>
      <c r="EQ263" s="40"/>
      <c r="ER263" s="40"/>
      <c r="ES263" s="40"/>
      <c r="ET263" s="40"/>
      <c r="EU263" s="40"/>
      <c r="EV263" s="40"/>
      <c r="EW263" s="40"/>
      <c r="EX263" s="40"/>
      <c r="EY263" s="40"/>
      <c r="EZ263" s="40"/>
      <c r="FA263" s="40"/>
      <c r="FB263" s="40"/>
      <c r="FC263" s="40"/>
      <c r="FD263" s="40"/>
      <c r="FE263" s="40"/>
      <c r="FF263" s="40"/>
      <c r="FG263" s="40"/>
      <c r="FH263" s="40"/>
      <c r="FI263" s="40"/>
      <c r="FJ263" s="40"/>
      <c r="FK263" s="40"/>
      <c r="FL263" s="40"/>
      <c r="FM263" s="40"/>
      <c r="FN263" s="40"/>
      <c r="FO263" s="40"/>
      <c r="FP263" s="40"/>
      <c r="FQ263" s="40"/>
      <c r="FR263" s="40"/>
      <c r="FS263" s="40"/>
      <c r="FT263" s="40"/>
      <c r="FU263" s="40"/>
      <c r="FV263" s="40"/>
      <c r="FW263" s="40"/>
      <c r="FX263" s="40"/>
      <c r="FY263" s="40"/>
      <c r="FZ263" s="40"/>
      <c r="GA263" s="40"/>
      <c r="GB263" s="40"/>
      <c r="GC263" s="40"/>
      <c r="GD263" s="40"/>
      <c r="GE263" s="40"/>
      <c r="GF263" s="40"/>
      <c r="GG263" s="40"/>
      <c r="GH263" s="40"/>
      <c r="GI263" s="40"/>
      <c r="GJ263" s="40"/>
      <c r="GK263" s="40"/>
      <c r="GL263" s="40"/>
      <c r="GM263" s="40"/>
      <c r="GN263" s="40"/>
      <c r="GO263" s="40"/>
      <c r="GP263" s="40"/>
      <c r="GQ263" s="40"/>
      <c r="GR263" s="40"/>
      <c r="GS263" s="40"/>
      <c r="GT263" s="40"/>
      <c r="GU263" s="40"/>
      <c r="GV263" s="40"/>
    </row>
    <row r="265" spans="1:204" s="29" customFormat="1" ht="15">
      <c r="A265" s="40"/>
      <c r="B265" s="40"/>
      <c r="C265" s="28"/>
      <c r="D265" s="37"/>
      <c r="E265" s="37"/>
      <c r="F265" s="37"/>
      <c r="G265" s="37"/>
      <c r="H265" s="61"/>
      <c r="I265" s="61"/>
      <c r="J265" s="61"/>
      <c r="K265" s="61"/>
      <c r="L265" s="61"/>
      <c r="M265" s="142"/>
      <c r="N265" s="191"/>
      <c r="O265" s="40"/>
      <c r="P265" s="40"/>
      <c r="Q265" s="40"/>
      <c r="R265" s="7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c r="CG265" s="40"/>
      <c r="CH265" s="40"/>
      <c r="CI265" s="40"/>
      <c r="CJ265" s="40"/>
      <c r="CK265" s="40"/>
      <c r="CL265" s="40"/>
      <c r="CM265" s="40"/>
      <c r="CN265" s="40"/>
      <c r="CO265" s="40"/>
      <c r="CP265" s="40"/>
      <c r="CQ265" s="40"/>
      <c r="CR265" s="40"/>
      <c r="CS265" s="40"/>
      <c r="CT265" s="40"/>
      <c r="CU265" s="40"/>
      <c r="CV265" s="40"/>
      <c r="CW265" s="40"/>
      <c r="CX265" s="40"/>
      <c r="CY265" s="40"/>
      <c r="CZ265" s="40"/>
      <c r="DA265" s="40"/>
      <c r="DB265" s="40"/>
      <c r="DC265" s="40"/>
      <c r="DD265" s="40"/>
      <c r="DE265" s="40"/>
      <c r="DF265" s="40"/>
      <c r="DG265" s="40"/>
      <c r="DH265" s="40"/>
      <c r="DI265" s="40"/>
      <c r="DJ265" s="40"/>
      <c r="DK265" s="40"/>
      <c r="DL265" s="40"/>
      <c r="DM265" s="40"/>
      <c r="DN265" s="40"/>
      <c r="DO265" s="40"/>
      <c r="DP265" s="40"/>
      <c r="DQ265" s="40"/>
      <c r="DR265" s="40"/>
      <c r="DS265" s="40"/>
      <c r="DT265" s="40"/>
      <c r="DU265" s="40"/>
      <c r="DV265" s="40"/>
      <c r="DW265" s="40"/>
      <c r="DX265" s="40"/>
      <c r="DY265" s="40"/>
      <c r="DZ265" s="40"/>
      <c r="EA265" s="40"/>
      <c r="EB265" s="40"/>
      <c r="EC265" s="40"/>
      <c r="ED265" s="40"/>
      <c r="EE265" s="40"/>
      <c r="EF265" s="40"/>
      <c r="EG265" s="40"/>
      <c r="EH265" s="40"/>
      <c r="EI265" s="40"/>
      <c r="EJ265" s="40"/>
      <c r="EK265" s="40"/>
      <c r="EL265" s="40"/>
      <c r="EM265" s="40"/>
      <c r="EN265" s="40"/>
      <c r="EO265" s="40"/>
      <c r="EP265" s="40"/>
      <c r="EQ265" s="40"/>
      <c r="ER265" s="40"/>
      <c r="ES265" s="40"/>
      <c r="ET265" s="40"/>
      <c r="EU265" s="40"/>
      <c r="EV265" s="40"/>
      <c r="EW265" s="40"/>
      <c r="EX265" s="40"/>
      <c r="EY265" s="40"/>
      <c r="EZ265" s="40"/>
      <c r="FA265" s="40"/>
      <c r="FB265" s="40"/>
      <c r="FC265" s="40"/>
      <c r="FD265" s="40"/>
      <c r="FE265" s="40"/>
      <c r="FF265" s="40"/>
      <c r="FG265" s="40"/>
      <c r="FH265" s="40"/>
      <c r="FI265" s="40"/>
      <c r="FJ265" s="40"/>
      <c r="FK265" s="40"/>
      <c r="FL265" s="40"/>
      <c r="FM265" s="40"/>
      <c r="FN265" s="40"/>
      <c r="FO265" s="40"/>
      <c r="FP265" s="40"/>
      <c r="FQ265" s="40"/>
      <c r="FR265" s="40"/>
      <c r="FS265" s="40"/>
      <c r="FT265" s="40"/>
      <c r="FU265" s="40"/>
      <c r="FV265" s="40"/>
      <c r="FW265" s="40"/>
      <c r="FX265" s="40"/>
      <c r="FY265" s="40"/>
      <c r="FZ265" s="40"/>
      <c r="GA265" s="40"/>
      <c r="GB265" s="40"/>
      <c r="GC265" s="40"/>
      <c r="GD265" s="40"/>
      <c r="GE265" s="40"/>
      <c r="GF265" s="40"/>
      <c r="GG265" s="40"/>
      <c r="GH265" s="40"/>
      <c r="GI265" s="40"/>
      <c r="GJ265" s="40"/>
      <c r="GK265" s="40"/>
      <c r="GL265" s="40"/>
      <c r="GM265" s="40"/>
      <c r="GN265" s="40"/>
      <c r="GO265" s="40"/>
      <c r="GP265" s="40"/>
      <c r="GQ265" s="40"/>
      <c r="GR265" s="40"/>
      <c r="GS265" s="40"/>
      <c r="GT265" s="40"/>
      <c r="GU265" s="40"/>
      <c r="GV265" s="40"/>
    </row>
    <row r="266" spans="1:204" s="29" customFormat="1" ht="15">
      <c r="A266" s="40"/>
      <c r="B266" s="40"/>
      <c r="C266" s="28"/>
      <c r="D266" s="37"/>
      <c r="E266" s="37"/>
      <c r="F266" s="37"/>
      <c r="G266" s="37"/>
      <c r="H266" s="61"/>
      <c r="I266" s="61"/>
      <c r="J266" s="61"/>
      <c r="K266" s="61"/>
      <c r="L266" s="61"/>
      <c r="M266" s="142"/>
      <c r="N266" s="191"/>
      <c r="O266" s="40"/>
      <c r="P266" s="40"/>
      <c r="Q266" s="40"/>
      <c r="R266" s="7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0"/>
      <c r="CX266" s="40"/>
      <c r="CY266" s="40"/>
      <c r="CZ266" s="40"/>
      <c r="DA266" s="40"/>
      <c r="DB266" s="40"/>
      <c r="DC266" s="40"/>
      <c r="DD266" s="40"/>
      <c r="DE266" s="40"/>
      <c r="DF266" s="40"/>
      <c r="DG266" s="40"/>
      <c r="DH266" s="40"/>
      <c r="DI266" s="40"/>
      <c r="DJ266" s="40"/>
      <c r="DK266" s="40"/>
      <c r="DL266" s="40"/>
      <c r="DM266" s="40"/>
      <c r="DN266" s="40"/>
      <c r="DO266" s="40"/>
      <c r="DP266" s="40"/>
      <c r="DQ266" s="40"/>
      <c r="DR266" s="40"/>
      <c r="DS266" s="40"/>
      <c r="DT266" s="40"/>
      <c r="DU266" s="40"/>
      <c r="DV266" s="40"/>
      <c r="DW266" s="40"/>
      <c r="DX266" s="40"/>
      <c r="DY266" s="40"/>
      <c r="DZ266" s="40"/>
      <c r="EA266" s="40"/>
      <c r="EB266" s="40"/>
      <c r="EC266" s="40"/>
      <c r="ED266" s="40"/>
      <c r="EE266" s="40"/>
      <c r="EF266" s="40"/>
      <c r="EG266" s="40"/>
      <c r="EH266" s="40"/>
      <c r="EI266" s="40"/>
      <c r="EJ266" s="40"/>
      <c r="EK266" s="40"/>
      <c r="EL266" s="40"/>
      <c r="EM266" s="40"/>
      <c r="EN266" s="40"/>
      <c r="EO266" s="40"/>
      <c r="EP266" s="40"/>
      <c r="EQ266" s="40"/>
      <c r="ER266" s="40"/>
      <c r="ES266" s="40"/>
      <c r="ET266" s="40"/>
      <c r="EU266" s="40"/>
      <c r="EV266" s="40"/>
      <c r="EW266" s="40"/>
      <c r="EX266" s="40"/>
      <c r="EY266" s="40"/>
      <c r="EZ266" s="40"/>
      <c r="FA266" s="40"/>
      <c r="FB266" s="40"/>
      <c r="FC266" s="40"/>
      <c r="FD266" s="40"/>
      <c r="FE266" s="40"/>
      <c r="FF266" s="40"/>
      <c r="FG266" s="40"/>
      <c r="FH266" s="40"/>
      <c r="FI266" s="40"/>
      <c r="FJ266" s="40"/>
      <c r="FK266" s="40"/>
      <c r="FL266" s="40"/>
      <c r="FM266" s="40"/>
      <c r="FN266" s="40"/>
      <c r="FO266" s="40"/>
      <c r="FP266" s="40"/>
      <c r="FQ266" s="40"/>
      <c r="FR266" s="40"/>
      <c r="FS266" s="40"/>
      <c r="FT266" s="40"/>
      <c r="FU266" s="40"/>
      <c r="FV266" s="40"/>
      <c r="FW266" s="40"/>
      <c r="FX266" s="40"/>
      <c r="FY266" s="40"/>
      <c r="FZ266" s="40"/>
      <c r="GA266" s="40"/>
      <c r="GB266" s="40"/>
      <c r="GC266" s="40"/>
      <c r="GD266" s="40"/>
      <c r="GE266" s="40"/>
      <c r="GF266" s="40"/>
      <c r="GG266" s="40"/>
      <c r="GH266" s="40"/>
      <c r="GI266" s="40"/>
      <c r="GJ266" s="40"/>
      <c r="GK266" s="40"/>
      <c r="GL266" s="40"/>
      <c r="GM266" s="40"/>
      <c r="GN266" s="40"/>
      <c r="GO266" s="40"/>
      <c r="GP266" s="40"/>
      <c r="GQ266" s="40"/>
      <c r="GR266" s="40"/>
      <c r="GS266" s="40"/>
      <c r="GT266" s="40"/>
      <c r="GU266" s="40"/>
      <c r="GV266" s="40"/>
    </row>
    <row r="267" spans="1:204" s="29" customFormat="1" ht="15">
      <c r="A267" s="40"/>
      <c r="B267" s="40"/>
      <c r="C267" s="28"/>
      <c r="D267" s="37"/>
      <c r="E267" s="37"/>
      <c r="F267" s="37"/>
      <c r="G267" s="37"/>
      <c r="H267" s="61"/>
      <c r="I267" s="61"/>
      <c r="J267" s="61"/>
      <c r="K267" s="61"/>
      <c r="L267" s="61"/>
      <c r="M267" s="142"/>
      <c r="N267" s="191"/>
      <c r="O267" s="40"/>
      <c r="P267" s="40"/>
      <c r="Q267" s="40"/>
      <c r="R267" s="7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c r="CG267" s="40"/>
      <c r="CH267" s="40"/>
      <c r="CI267" s="40"/>
      <c r="CJ267" s="40"/>
      <c r="CK267" s="40"/>
      <c r="CL267" s="40"/>
      <c r="CM267" s="40"/>
      <c r="CN267" s="40"/>
      <c r="CO267" s="40"/>
      <c r="CP267" s="40"/>
      <c r="CQ267" s="40"/>
      <c r="CR267" s="40"/>
      <c r="CS267" s="40"/>
      <c r="CT267" s="40"/>
      <c r="CU267" s="40"/>
      <c r="CV267" s="40"/>
      <c r="CW267" s="40"/>
      <c r="CX267" s="40"/>
      <c r="CY267" s="40"/>
      <c r="CZ267" s="40"/>
      <c r="DA267" s="40"/>
      <c r="DB267" s="40"/>
      <c r="DC267" s="40"/>
      <c r="DD267" s="40"/>
      <c r="DE267" s="40"/>
      <c r="DF267" s="40"/>
      <c r="DG267" s="40"/>
      <c r="DH267" s="40"/>
      <c r="DI267" s="40"/>
      <c r="DJ267" s="40"/>
      <c r="DK267" s="40"/>
      <c r="DL267" s="40"/>
      <c r="DM267" s="40"/>
      <c r="DN267" s="40"/>
      <c r="DO267" s="40"/>
      <c r="DP267" s="40"/>
      <c r="DQ267" s="40"/>
      <c r="DR267" s="40"/>
      <c r="DS267" s="40"/>
      <c r="DT267" s="40"/>
      <c r="DU267" s="40"/>
      <c r="DV267" s="40"/>
      <c r="DW267" s="40"/>
      <c r="DX267" s="40"/>
      <c r="DY267" s="40"/>
      <c r="DZ267" s="40"/>
      <c r="EA267" s="40"/>
      <c r="EB267" s="40"/>
      <c r="EC267" s="40"/>
      <c r="ED267" s="40"/>
      <c r="EE267" s="40"/>
      <c r="EF267" s="40"/>
      <c r="EG267" s="40"/>
      <c r="EH267" s="40"/>
      <c r="EI267" s="40"/>
      <c r="EJ267" s="40"/>
      <c r="EK267" s="40"/>
      <c r="EL267" s="40"/>
      <c r="EM267" s="40"/>
      <c r="EN267" s="40"/>
      <c r="EO267" s="40"/>
      <c r="EP267" s="40"/>
      <c r="EQ267" s="40"/>
      <c r="ER267" s="40"/>
      <c r="ES267" s="40"/>
      <c r="ET267" s="40"/>
      <c r="EU267" s="40"/>
      <c r="EV267" s="40"/>
      <c r="EW267" s="40"/>
      <c r="EX267" s="40"/>
      <c r="EY267" s="40"/>
      <c r="EZ267" s="40"/>
      <c r="FA267" s="40"/>
      <c r="FB267" s="40"/>
      <c r="FC267" s="40"/>
      <c r="FD267" s="40"/>
      <c r="FE267" s="40"/>
      <c r="FF267" s="40"/>
      <c r="FG267" s="40"/>
      <c r="FH267" s="40"/>
      <c r="FI267" s="40"/>
      <c r="FJ267" s="40"/>
      <c r="FK267" s="40"/>
      <c r="FL267" s="40"/>
      <c r="FM267" s="40"/>
      <c r="FN267" s="40"/>
      <c r="FO267" s="40"/>
      <c r="FP267" s="40"/>
      <c r="FQ267" s="40"/>
      <c r="FR267" s="40"/>
      <c r="FS267" s="40"/>
      <c r="FT267" s="40"/>
      <c r="FU267" s="40"/>
      <c r="FV267" s="40"/>
      <c r="FW267" s="40"/>
      <c r="FX267" s="40"/>
      <c r="FY267" s="40"/>
      <c r="FZ267" s="40"/>
      <c r="GA267" s="40"/>
      <c r="GB267" s="40"/>
      <c r="GC267" s="40"/>
      <c r="GD267" s="40"/>
      <c r="GE267" s="40"/>
      <c r="GF267" s="40"/>
      <c r="GG267" s="40"/>
      <c r="GH267" s="40"/>
      <c r="GI267" s="40"/>
      <c r="GJ267" s="40"/>
      <c r="GK267" s="40"/>
      <c r="GL267" s="40"/>
      <c r="GM267" s="40"/>
      <c r="GN267" s="40"/>
      <c r="GO267" s="40"/>
      <c r="GP267" s="40"/>
      <c r="GQ267" s="40"/>
      <c r="GR267" s="40"/>
      <c r="GS267" s="40"/>
      <c r="GT267" s="40"/>
      <c r="GU267" s="40"/>
      <c r="GV267" s="40"/>
    </row>
    <row r="268" spans="1:204" s="29" customFormat="1" ht="15">
      <c r="A268" s="40"/>
      <c r="B268" s="40"/>
      <c r="C268" s="28"/>
      <c r="D268" s="37"/>
      <c r="E268" s="37"/>
      <c r="F268" s="37"/>
      <c r="G268" s="37"/>
      <c r="H268" s="61"/>
      <c r="I268" s="61"/>
      <c r="J268" s="61"/>
      <c r="K268" s="61"/>
      <c r="L268" s="61"/>
      <c r="M268" s="142"/>
      <c r="N268" s="191"/>
      <c r="O268" s="40"/>
      <c r="P268" s="40"/>
      <c r="Q268" s="40"/>
      <c r="R268" s="7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c r="CG268" s="40"/>
      <c r="CH268" s="40"/>
      <c r="CI268" s="40"/>
      <c r="CJ268" s="40"/>
      <c r="CK268" s="40"/>
      <c r="CL268" s="40"/>
      <c r="CM268" s="40"/>
      <c r="CN268" s="40"/>
      <c r="CO268" s="40"/>
      <c r="CP268" s="40"/>
      <c r="CQ268" s="40"/>
      <c r="CR268" s="40"/>
      <c r="CS268" s="40"/>
      <c r="CT268" s="40"/>
      <c r="CU268" s="40"/>
      <c r="CV268" s="40"/>
      <c r="CW268" s="40"/>
      <c r="CX268" s="40"/>
      <c r="CY268" s="40"/>
      <c r="CZ268" s="40"/>
      <c r="DA268" s="40"/>
      <c r="DB268" s="40"/>
      <c r="DC268" s="40"/>
      <c r="DD268" s="40"/>
      <c r="DE268" s="40"/>
      <c r="DF268" s="40"/>
      <c r="DG268" s="40"/>
      <c r="DH268" s="40"/>
      <c r="DI268" s="40"/>
      <c r="DJ268" s="40"/>
      <c r="DK268" s="40"/>
      <c r="DL268" s="40"/>
      <c r="DM268" s="40"/>
      <c r="DN268" s="40"/>
      <c r="DO268" s="40"/>
      <c r="DP268" s="40"/>
      <c r="DQ268" s="40"/>
      <c r="DR268" s="40"/>
      <c r="DS268" s="40"/>
      <c r="DT268" s="40"/>
      <c r="DU268" s="40"/>
      <c r="DV268" s="40"/>
      <c r="DW268" s="40"/>
      <c r="DX268" s="40"/>
      <c r="DY268" s="40"/>
      <c r="DZ268" s="40"/>
      <c r="EA268" s="40"/>
      <c r="EB268" s="40"/>
      <c r="EC268" s="40"/>
      <c r="ED268" s="40"/>
      <c r="EE268" s="40"/>
      <c r="EF268" s="40"/>
      <c r="EG268" s="40"/>
      <c r="EH268" s="40"/>
      <c r="EI268" s="40"/>
      <c r="EJ268" s="40"/>
      <c r="EK268" s="40"/>
      <c r="EL268" s="40"/>
      <c r="EM268" s="40"/>
      <c r="EN268" s="40"/>
      <c r="EO268" s="40"/>
      <c r="EP268" s="40"/>
      <c r="EQ268" s="40"/>
      <c r="ER268" s="40"/>
      <c r="ES268" s="40"/>
      <c r="ET268" s="40"/>
      <c r="EU268" s="40"/>
      <c r="EV268" s="40"/>
      <c r="EW268" s="40"/>
      <c r="EX268" s="40"/>
      <c r="EY268" s="40"/>
      <c r="EZ268" s="40"/>
      <c r="FA268" s="40"/>
      <c r="FB268" s="40"/>
      <c r="FC268" s="40"/>
      <c r="FD268" s="40"/>
      <c r="FE268" s="40"/>
      <c r="FF268" s="40"/>
      <c r="FG268" s="40"/>
      <c r="FH268" s="40"/>
      <c r="FI268" s="40"/>
      <c r="FJ268" s="40"/>
      <c r="FK268" s="40"/>
      <c r="FL268" s="40"/>
      <c r="FM268" s="40"/>
      <c r="FN268" s="40"/>
      <c r="FO268" s="40"/>
      <c r="FP268" s="40"/>
      <c r="FQ268" s="40"/>
      <c r="FR268" s="40"/>
      <c r="FS268" s="40"/>
      <c r="FT268" s="40"/>
      <c r="FU268" s="40"/>
      <c r="FV268" s="40"/>
      <c r="FW268" s="40"/>
      <c r="FX268" s="40"/>
      <c r="FY268" s="40"/>
      <c r="FZ268" s="40"/>
      <c r="GA268" s="40"/>
      <c r="GB268" s="40"/>
      <c r="GC268" s="40"/>
      <c r="GD268" s="40"/>
      <c r="GE268" s="40"/>
      <c r="GF268" s="40"/>
      <c r="GG268" s="40"/>
      <c r="GH268" s="40"/>
      <c r="GI268" s="40"/>
      <c r="GJ268" s="40"/>
      <c r="GK268" s="40"/>
      <c r="GL268" s="40"/>
      <c r="GM268" s="40"/>
      <c r="GN268" s="40"/>
      <c r="GO268" s="40"/>
      <c r="GP268" s="40"/>
      <c r="GQ268" s="40"/>
      <c r="GR268" s="40"/>
      <c r="GS268" s="40"/>
      <c r="GT268" s="40"/>
      <c r="GU268" s="40"/>
      <c r="GV268" s="40"/>
    </row>
    <row r="269" spans="1:204" s="29" customFormat="1" ht="15">
      <c r="A269" s="40"/>
      <c r="B269" s="40"/>
      <c r="C269" s="28"/>
      <c r="D269" s="37"/>
      <c r="E269" s="37"/>
      <c r="F269" s="37"/>
      <c r="G269" s="37"/>
      <c r="H269" s="61"/>
      <c r="I269" s="61"/>
      <c r="J269" s="61"/>
      <c r="K269" s="61"/>
      <c r="L269" s="61"/>
      <c r="M269" s="142"/>
      <c r="N269" s="191"/>
      <c r="O269" s="40"/>
      <c r="P269" s="40"/>
      <c r="Q269" s="40"/>
      <c r="R269" s="7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c r="CZ269" s="40"/>
      <c r="DA269" s="40"/>
      <c r="DB269" s="40"/>
      <c r="DC269" s="40"/>
      <c r="DD269" s="40"/>
      <c r="DE269" s="40"/>
      <c r="DF269" s="40"/>
      <c r="DG269" s="40"/>
      <c r="DH269" s="40"/>
      <c r="DI269" s="40"/>
      <c r="DJ269" s="40"/>
      <c r="DK269" s="40"/>
      <c r="DL269" s="40"/>
      <c r="DM269" s="40"/>
      <c r="DN269" s="40"/>
      <c r="DO269" s="40"/>
      <c r="DP269" s="40"/>
      <c r="DQ269" s="40"/>
      <c r="DR269" s="40"/>
      <c r="DS269" s="40"/>
      <c r="DT269" s="40"/>
      <c r="DU269" s="40"/>
      <c r="DV269" s="40"/>
      <c r="DW269" s="40"/>
      <c r="DX269" s="40"/>
      <c r="DY269" s="40"/>
      <c r="DZ269" s="40"/>
      <c r="EA269" s="40"/>
      <c r="EB269" s="40"/>
      <c r="EC269" s="40"/>
      <c r="ED269" s="40"/>
      <c r="EE269" s="40"/>
      <c r="EF269" s="40"/>
      <c r="EG269" s="40"/>
      <c r="EH269" s="40"/>
      <c r="EI269" s="40"/>
      <c r="EJ269" s="40"/>
      <c r="EK269" s="40"/>
      <c r="EL269" s="40"/>
      <c r="EM269" s="40"/>
      <c r="EN269" s="40"/>
      <c r="EO269" s="40"/>
      <c r="EP269" s="40"/>
      <c r="EQ269" s="40"/>
      <c r="ER269" s="40"/>
      <c r="ES269" s="40"/>
      <c r="ET269" s="40"/>
      <c r="EU269" s="40"/>
      <c r="EV269" s="40"/>
      <c r="EW269" s="40"/>
      <c r="EX269" s="40"/>
      <c r="EY269" s="40"/>
      <c r="EZ269" s="40"/>
      <c r="FA269" s="40"/>
      <c r="FB269" s="40"/>
      <c r="FC269" s="40"/>
      <c r="FD269" s="40"/>
      <c r="FE269" s="40"/>
      <c r="FF269" s="40"/>
      <c r="FG269" s="40"/>
      <c r="FH269" s="40"/>
      <c r="FI269" s="40"/>
      <c r="FJ269" s="40"/>
      <c r="FK269" s="40"/>
      <c r="FL269" s="40"/>
      <c r="FM269" s="40"/>
      <c r="FN269" s="40"/>
      <c r="FO269" s="40"/>
      <c r="FP269" s="40"/>
      <c r="FQ269" s="40"/>
      <c r="FR269" s="40"/>
      <c r="FS269" s="40"/>
      <c r="FT269" s="40"/>
      <c r="FU269" s="40"/>
      <c r="FV269" s="40"/>
      <c r="FW269" s="40"/>
      <c r="FX269" s="40"/>
      <c r="FY269" s="40"/>
      <c r="FZ269" s="40"/>
      <c r="GA269" s="40"/>
      <c r="GB269" s="40"/>
      <c r="GC269" s="40"/>
      <c r="GD269" s="40"/>
      <c r="GE269" s="40"/>
      <c r="GF269" s="40"/>
      <c r="GG269" s="40"/>
      <c r="GH269" s="40"/>
      <c r="GI269" s="40"/>
      <c r="GJ269" s="40"/>
      <c r="GK269" s="40"/>
      <c r="GL269" s="40"/>
      <c r="GM269" s="40"/>
      <c r="GN269" s="40"/>
      <c r="GO269" s="40"/>
      <c r="GP269" s="40"/>
      <c r="GQ269" s="40"/>
      <c r="GR269" s="40"/>
      <c r="GS269" s="40"/>
      <c r="GT269" s="40"/>
      <c r="GU269" s="40"/>
      <c r="GV269" s="40"/>
    </row>
  </sheetData>
  <sheetProtection/>
  <mergeCells count="15">
    <mergeCell ref="D72:F72"/>
    <mergeCell ref="D76:F76"/>
    <mergeCell ref="D57:F57"/>
    <mergeCell ref="D58:F58"/>
    <mergeCell ref="D68:F68"/>
    <mergeCell ref="D69:F69"/>
    <mergeCell ref="D70:F70"/>
    <mergeCell ref="D71:F71"/>
    <mergeCell ref="C24:D24"/>
    <mergeCell ref="D28:F28"/>
    <mergeCell ref="D29:F29"/>
    <mergeCell ref="D52:F52"/>
    <mergeCell ref="D53:F53"/>
    <mergeCell ref="D2:G2"/>
    <mergeCell ref="C3:D3"/>
  </mergeCells>
  <conditionalFormatting sqref="D8:D10">
    <cfRule type="expression" priority="2" dxfId="0">
      <formula>$D$7=$N$8</formula>
    </cfRule>
  </conditionalFormatting>
  <conditionalFormatting sqref="D11">
    <cfRule type="expression" priority="3" dxfId="0" stopIfTrue="1">
      <formula>$D$7=$N$9</formula>
    </cfRule>
  </conditionalFormatting>
  <conditionalFormatting sqref="D15:D19">
    <cfRule type="expression" priority="4" dxfId="0" stopIfTrue="1">
      <formula>$D$7=$N$8</formula>
    </cfRule>
  </conditionalFormatting>
  <conditionalFormatting sqref="D22">
    <cfRule type="expression" priority="5" dxfId="0" stopIfTrue="1">
      <formula>$D$21=$N$9</formula>
    </cfRule>
  </conditionalFormatting>
  <conditionalFormatting sqref="D28">
    <cfRule type="expression" priority="6" dxfId="0" stopIfTrue="1">
      <formula>$D$26=$N$8</formula>
    </cfRule>
  </conditionalFormatting>
  <conditionalFormatting sqref="D29">
    <cfRule type="expression" priority="7" dxfId="0" stopIfTrue="1">
      <formula>$D$28=$N$15</formula>
    </cfRule>
  </conditionalFormatting>
  <conditionalFormatting sqref="D37:D43 D46:D50 D52:F52">
    <cfRule type="expression" priority="8" dxfId="0" stopIfTrue="1">
      <formula>$D$33=$N$8</formula>
    </cfRule>
  </conditionalFormatting>
  <conditionalFormatting sqref="D53:F53">
    <cfRule type="expression" priority="9" dxfId="0" stopIfTrue="1">
      <formula>$D$52=$N$26</formula>
    </cfRule>
  </conditionalFormatting>
  <conditionalFormatting sqref="D58:F58">
    <cfRule type="expression" priority="10" dxfId="0" stopIfTrue="1">
      <formula>$D$57=$N$34</formula>
    </cfRule>
  </conditionalFormatting>
  <conditionalFormatting sqref="E8:E10">
    <cfRule type="expression" priority="11" dxfId="0" stopIfTrue="1">
      <formula>$E$7=$N$8</formula>
    </cfRule>
  </conditionalFormatting>
  <conditionalFormatting sqref="E11">
    <cfRule type="expression" priority="12" dxfId="0" stopIfTrue="1">
      <formula>$E$7=$N$9</formula>
    </cfRule>
  </conditionalFormatting>
  <conditionalFormatting sqref="D103">
    <cfRule type="expression" priority="1" dxfId="0" stopIfTrue="1">
      <formula>$D$102=$N$8</formula>
    </cfRule>
  </conditionalFormatting>
  <dataValidations count="7">
    <dataValidation type="list" allowBlank="1" sqref="D76:F76">
      <formula1>$N$38:$N$42</formula1>
    </dataValidation>
    <dataValidation type="list" allowBlank="1" sqref="D57:F57">
      <formula1>$N$29:$N$34</formula1>
    </dataValidation>
    <dataValidation type="list" allowBlank="1" sqref="D52:F52">
      <formula1>$N$23:$N$26</formula1>
    </dataValidation>
    <dataValidation type="list" allowBlank="1" showInputMessage="1" showErrorMessage="1" sqref="D15:D19 D46:D49 D37:D42 D33">
      <formula1>$N$7:$N$9</formula1>
    </dataValidation>
    <dataValidation type="list" allowBlank="1" sqref="D28">
      <formula1>$N$11:$N$15</formula1>
    </dataValidation>
    <dataValidation type="list" allowBlank="1" sqref="D21:D22 D7:E11 D26 D61:D64 D79:D86 D90:D91 D94:D96 D101:D102">
      <formula1>$N$7:$N$9</formula1>
    </dataValidation>
    <dataValidation allowBlank="1" sqref="D103"/>
  </dataValidations>
  <printOptions/>
  <pageMargins left="0.3937007874015748" right="0.3937007874015748" top="0.5905511811023623" bottom="0.5511811023622047" header="0.5118110236220472" footer="0.2362204724409449"/>
  <pageSetup fitToHeight="10" horizontalDpi="600" verticalDpi="600" orientation="portrait" paperSize="9" scale="67" r:id="rId2"/>
  <headerFooter alignWithMargins="0">
    <oddFooter>&amp;L&amp;F/&amp;A&amp;C&amp;P/&amp;N&amp;R&amp;D ; &amp;T</oddFooter>
  </headerFooter>
  <legacyDrawing r:id="rId1"/>
</worksheet>
</file>

<file path=xl/worksheets/sheet3.xml><?xml version="1.0" encoding="utf-8"?>
<worksheet xmlns="http://schemas.openxmlformats.org/spreadsheetml/2006/main" xmlns:r="http://schemas.openxmlformats.org/officeDocument/2006/relationships">
  <sheetPr codeName="Tabelle1">
    <pageSetUpPr fitToPage="1"/>
  </sheetPr>
  <dimension ref="A1:O76"/>
  <sheetViews>
    <sheetView showGridLines="0" zoomScalePageLayoutView="0" workbookViewId="0" topLeftCell="B1">
      <pane xSplit="4" ySplit="3" topLeftCell="F7" activePane="bottomRight" state="frozen"/>
      <selection pane="topLeft" activeCell="B1" sqref="B1"/>
      <selection pane="topRight" activeCell="F1" sqref="F1"/>
      <selection pane="bottomLeft" activeCell="B4" sqref="B4"/>
      <selection pane="bottomRight" activeCell="F4" sqref="F4"/>
    </sheetView>
  </sheetViews>
  <sheetFormatPr defaultColWidth="9.140625" defaultRowHeight="12.75"/>
  <cols>
    <col min="1" max="1" width="2.8515625" style="0" hidden="1" customWidth="1"/>
    <col min="2" max="2" width="4.57421875" style="0" customWidth="1"/>
    <col min="3" max="3" width="29.7109375" style="0" customWidth="1"/>
    <col min="4" max="4" width="31.8515625" style="0" customWidth="1"/>
    <col min="5" max="5" width="27.8515625" style="0" customWidth="1"/>
    <col min="6" max="6" width="45.140625" style="0" customWidth="1"/>
    <col min="7" max="7" width="38.421875" style="0" customWidth="1"/>
    <col min="8" max="8" width="47.140625" style="0" customWidth="1"/>
    <col min="9" max="9" width="44.28125" style="0" customWidth="1"/>
    <col min="10" max="10" width="42.00390625" style="0" customWidth="1"/>
    <col min="11" max="11" width="46.00390625" style="0" customWidth="1"/>
    <col min="12" max="12" width="41.00390625" style="0" customWidth="1"/>
    <col min="13" max="13" width="3.140625" style="81" customWidth="1"/>
    <col min="14" max="14" width="4.8515625" style="0" hidden="1" customWidth="1"/>
    <col min="15" max="52" width="11.421875" style="0" hidden="1" customWidth="1"/>
  </cols>
  <sheetData>
    <row r="1" spans="1:15" s="107" customFormat="1" ht="248.25" customHeight="1" thickBot="1">
      <c r="A1" s="444"/>
      <c r="B1" s="445"/>
      <c r="C1" s="549" t="s">
        <v>3221</v>
      </c>
      <c r="D1" s="550"/>
      <c r="E1" s="550"/>
      <c r="F1" s="436" t="s">
        <v>3169</v>
      </c>
      <c r="G1" s="431" t="s">
        <v>3170</v>
      </c>
      <c r="H1" s="431" t="s">
        <v>3171</v>
      </c>
      <c r="I1" s="431" t="s">
        <v>1283</v>
      </c>
      <c r="J1" s="422" t="s">
        <v>1284</v>
      </c>
      <c r="K1" s="422" t="s">
        <v>3033</v>
      </c>
      <c r="L1" s="423" t="s">
        <v>1319</v>
      </c>
      <c r="M1" s="127"/>
      <c r="N1" s="128" t="s">
        <v>1275</v>
      </c>
      <c r="O1" s="354" t="s">
        <v>3068</v>
      </c>
    </row>
    <row r="2" spans="1:15" s="107" customFormat="1" ht="50.25" customHeight="1" thickBot="1">
      <c r="A2" s="446" t="s">
        <v>1278</v>
      </c>
      <c r="B2" s="148" t="s">
        <v>1274</v>
      </c>
      <c r="C2" s="149" t="s">
        <v>173</v>
      </c>
      <c r="D2" s="149" t="s">
        <v>1264</v>
      </c>
      <c r="E2" s="149" t="s">
        <v>1265</v>
      </c>
      <c r="F2" s="150" t="s">
        <v>3095</v>
      </c>
      <c r="G2" s="151" t="s">
        <v>1408</v>
      </c>
      <c r="H2" s="150" t="s">
        <v>1409</v>
      </c>
      <c r="I2" s="151" t="s">
        <v>1281</v>
      </c>
      <c r="J2" s="150" t="s">
        <v>1280</v>
      </c>
      <c r="K2" s="151" t="s">
        <v>3098</v>
      </c>
      <c r="L2" s="425" t="s">
        <v>1282</v>
      </c>
      <c r="M2" s="127"/>
      <c r="N2" s="128" t="s">
        <v>1276</v>
      </c>
      <c r="O2" s="356">
        <f>SUM(O3:O75)</f>
        <v>0</v>
      </c>
    </row>
    <row r="3" spans="1:13" s="107" customFormat="1" ht="21.75" customHeight="1" thickBot="1">
      <c r="A3" s="447"/>
      <c r="B3" s="448" t="s">
        <v>3197</v>
      </c>
      <c r="C3" s="438" t="s">
        <v>1214</v>
      </c>
      <c r="D3" s="439" t="s">
        <v>1215</v>
      </c>
      <c r="E3" s="439" t="s">
        <v>1216</v>
      </c>
      <c r="F3" s="440" t="s">
        <v>1361</v>
      </c>
      <c r="G3" s="440" t="s">
        <v>1410</v>
      </c>
      <c r="H3" s="440" t="s">
        <v>3082</v>
      </c>
      <c r="I3" s="440" t="s">
        <v>1411</v>
      </c>
      <c r="J3" s="440" t="s">
        <v>3016</v>
      </c>
      <c r="K3" s="441"/>
      <c r="L3" s="443" t="s">
        <v>3015</v>
      </c>
      <c r="M3" s="127"/>
    </row>
    <row r="4" spans="1:15" ht="12.75">
      <c r="A4" s="66" t="s">
        <v>1279</v>
      </c>
      <c r="B4" s="144" t="s">
        <v>1276</v>
      </c>
      <c r="C4" s="145" t="s">
        <v>1214</v>
      </c>
      <c r="D4" s="146"/>
      <c r="E4" s="147"/>
      <c r="F4" s="307"/>
      <c r="G4" s="133"/>
      <c r="H4" s="133"/>
      <c r="I4" s="133"/>
      <c r="J4" s="355"/>
      <c r="K4" s="355"/>
      <c r="L4" s="133"/>
      <c r="O4">
        <f>IF(OR(F4&lt;&gt;0,G4&lt;&gt;0,H4&lt;&gt;0,I4&lt;&gt;0,J4&lt;&gt;0,K4&lt;&gt;0,L4&lt;&gt;0),1,0)</f>
        <v>0</v>
      </c>
    </row>
    <row r="5" spans="1:15" ht="12.75">
      <c r="A5" s="66" t="s">
        <v>1279</v>
      </c>
      <c r="B5" s="63" t="s">
        <v>1276</v>
      </c>
      <c r="C5" s="80" t="s">
        <v>1214</v>
      </c>
      <c r="D5" s="80" t="s">
        <v>1215</v>
      </c>
      <c r="E5" s="358"/>
      <c r="F5" s="96"/>
      <c r="G5" s="96"/>
      <c r="H5" s="96"/>
      <c r="I5" s="96"/>
      <c r="J5" s="96"/>
      <c r="K5" s="96"/>
      <c r="L5" s="133"/>
      <c r="O5">
        <f aca="true" t="shared" si="0" ref="O5:O68">IF(OR(F5&lt;&gt;0,G5&lt;&gt;0,H5&lt;&gt;0,I5&lt;&gt;0,J5&lt;&gt;0,K5&lt;&gt;0,L5&lt;&gt;0),1,0)</f>
        <v>0</v>
      </c>
    </row>
    <row r="6" spans="1:15" ht="12.75">
      <c r="A6" s="66" t="s">
        <v>1279</v>
      </c>
      <c r="B6" s="63" t="s">
        <v>1276</v>
      </c>
      <c r="C6" s="88" t="s">
        <v>1214</v>
      </c>
      <c r="D6" s="88" t="s">
        <v>1215</v>
      </c>
      <c r="E6" s="359" t="s">
        <v>1216</v>
      </c>
      <c r="F6" s="96"/>
      <c r="G6" s="96"/>
      <c r="H6" s="96"/>
      <c r="I6" s="96"/>
      <c r="J6" s="96"/>
      <c r="K6" s="96"/>
      <c r="L6" s="133"/>
      <c r="O6">
        <f t="shared" si="0"/>
        <v>0</v>
      </c>
    </row>
    <row r="7" spans="1:15" ht="12.75">
      <c r="A7" s="66" t="s">
        <v>1279</v>
      </c>
      <c r="B7" s="63" t="s">
        <v>1276</v>
      </c>
      <c r="C7" s="88" t="s">
        <v>1214</v>
      </c>
      <c r="D7" s="88" t="s">
        <v>1215</v>
      </c>
      <c r="E7" s="359" t="s">
        <v>3008</v>
      </c>
      <c r="F7" s="96"/>
      <c r="G7" s="96"/>
      <c r="H7" s="96"/>
      <c r="I7" s="96"/>
      <c r="J7" s="96"/>
      <c r="K7" s="96"/>
      <c r="L7" s="133"/>
      <c r="O7">
        <f t="shared" si="0"/>
        <v>0</v>
      </c>
    </row>
    <row r="8" spans="1:15" ht="12.75">
      <c r="A8" s="66" t="s">
        <v>1279</v>
      </c>
      <c r="B8" s="63" t="s">
        <v>1276</v>
      </c>
      <c r="C8" s="88" t="s">
        <v>1214</v>
      </c>
      <c r="D8" s="88" t="s">
        <v>1215</v>
      </c>
      <c r="E8" s="359" t="s">
        <v>1217</v>
      </c>
      <c r="F8" s="96"/>
      <c r="G8" s="96"/>
      <c r="H8" s="96"/>
      <c r="I8" s="96"/>
      <c r="J8" s="96"/>
      <c r="K8" s="96"/>
      <c r="L8" s="133"/>
      <c r="O8">
        <f t="shared" si="0"/>
        <v>0</v>
      </c>
    </row>
    <row r="9" spans="1:15" ht="12.75">
      <c r="A9" s="66" t="s">
        <v>1279</v>
      </c>
      <c r="B9" s="63" t="s">
        <v>1276</v>
      </c>
      <c r="C9" s="88" t="s">
        <v>1214</v>
      </c>
      <c r="D9" s="88" t="s">
        <v>1215</v>
      </c>
      <c r="E9" s="359" t="s">
        <v>3009</v>
      </c>
      <c r="F9" s="96"/>
      <c r="G9" s="96"/>
      <c r="H9" s="96"/>
      <c r="I9" s="96"/>
      <c r="J9" s="96"/>
      <c r="K9" s="96"/>
      <c r="L9" s="133"/>
      <c r="O9">
        <f t="shared" si="0"/>
        <v>0</v>
      </c>
    </row>
    <row r="10" spans="1:15" ht="25.5">
      <c r="A10" s="66" t="s">
        <v>1279</v>
      </c>
      <c r="B10" s="63" t="s">
        <v>1276</v>
      </c>
      <c r="C10" s="88" t="s">
        <v>1214</v>
      </c>
      <c r="D10" s="88" t="s">
        <v>1215</v>
      </c>
      <c r="E10" s="359" t="s">
        <v>1219</v>
      </c>
      <c r="F10" s="96"/>
      <c r="G10" s="96"/>
      <c r="H10" s="96"/>
      <c r="I10" s="96"/>
      <c r="J10" s="96"/>
      <c r="K10" s="96"/>
      <c r="L10" s="133"/>
      <c r="O10">
        <f t="shared" si="0"/>
        <v>0</v>
      </c>
    </row>
    <row r="11" spans="1:15" ht="25.5">
      <c r="A11" s="66" t="s">
        <v>1279</v>
      </c>
      <c r="B11" s="63" t="s">
        <v>1276</v>
      </c>
      <c r="C11" s="80" t="s">
        <v>1214</v>
      </c>
      <c r="D11" s="80" t="s">
        <v>1220</v>
      </c>
      <c r="E11" s="358"/>
      <c r="F11" s="96"/>
      <c r="G11" s="96"/>
      <c r="H11" s="96"/>
      <c r="I11" s="96"/>
      <c r="J11" s="96"/>
      <c r="K11" s="96"/>
      <c r="L11" s="133"/>
      <c r="O11">
        <f t="shared" si="0"/>
        <v>0</v>
      </c>
    </row>
    <row r="12" spans="1:15" ht="25.5">
      <c r="A12" s="66" t="s">
        <v>1279</v>
      </c>
      <c r="B12" s="63" t="s">
        <v>1276</v>
      </c>
      <c r="C12" s="88" t="s">
        <v>1214</v>
      </c>
      <c r="D12" s="88" t="s">
        <v>1220</v>
      </c>
      <c r="E12" s="359" t="s">
        <v>1216</v>
      </c>
      <c r="F12" s="96"/>
      <c r="G12" s="96"/>
      <c r="H12" s="96"/>
      <c r="I12" s="96"/>
      <c r="J12" s="96"/>
      <c r="K12" s="96"/>
      <c r="L12" s="133"/>
      <c r="O12">
        <f t="shared" si="0"/>
        <v>0</v>
      </c>
    </row>
    <row r="13" spans="1:15" ht="25.5">
      <c r="A13" s="66" t="s">
        <v>1279</v>
      </c>
      <c r="B13" s="63" t="s">
        <v>1276</v>
      </c>
      <c r="C13" s="88" t="s">
        <v>1214</v>
      </c>
      <c r="D13" s="88" t="s">
        <v>1220</v>
      </c>
      <c r="E13" s="359" t="s">
        <v>1221</v>
      </c>
      <c r="F13" s="96"/>
      <c r="G13" s="96"/>
      <c r="H13" s="96"/>
      <c r="I13" s="96"/>
      <c r="J13" s="96"/>
      <c r="K13" s="96"/>
      <c r="L13" s="133"/>
      <c r="O13">
        <f t="shared" si="0"/>
        <v>0</v>
      </c>
    </row>
    <row r="14" spans="1:15" ht="25.5">
      <c r="A14" s="66" t="s">
        <v>1279</v>
      </c>
      <c r="B14" s="63" t="s">
        <v>1276</v>
      </c>
      <c r="C14" s="80" t="s">
        <v>1214</v>
      </c>
      <c r="D14" s="80" t="s">
        <v>1222</v>
      </c>
      <c r="E14" s="358"/>
      <c r="F14" s="96"/>
      <c r="G14" s="96"/>
      <c r="H14" s="96"/>
      <c r="I14" s="96"/>
      <c r="J14" s="96"/>
      <c r="K14" s="96"/>
      <c r="L14" s="133"/>
      <c r="O14">
        <f t="shared" si="0"/>
        <v>0</v>
      </c>
    </row>
    <row r="15" spans="1:15" ht="25.5">
      <c r="A15" s="66" t="s">
        <v>1279</v>
      </c>
      <c r="B15" s="63" t="s">
        <v>1276</v>
      </c>
      <c r="C15" s="88" t="s">
        <v>1214</v>
      </c>
      <c r="D15" s="88" t="s">
        <v>1222</v>
      </c>
      <c r="E15" s="359" t="s">
        <v>3010</v>
      </c>
      <c r="F15" s="96"/>
      <c r="G15" s="96"/>
      <c r="H15" s="96"/>
      <c r="I15" s="96"/>
      <c r="J15" s="96"/>
      <c r="K15" s="96"/>
      <c r="L15" s="133"/>
      <c r="O15">
        <f t="shared" si="0"/>
        <v>0</v>
      </c>
    </row>
    <row r="16" spans="1:15" ht="25.5">
      <c r="A16" s="66" t="s">
        <v>1279</v>
      </c>
      <c r="B16" s="63" t="s">
        <v>1276</v>
      </c>
      <c r="C16" s="88" t="s">
        <v>1214</v>
      </c>
      <c r="D16" s="88" t="s">
        <v>1222</v>
      </c>
      <c r="E16" s="359" t="s">
        <v>3011</v>
      </c>
      <c r="F16" s="96"/>
      <c r="G16" s="96"/>
      <c r="H16" s="96"/>
      <c r="I16" s="96"/>
      <c r="J16" s="96"/>
      <c r="K16" s="96"/>
      <c r="L16" s="133"/>
      <c r="O16">
        <f t="shared" si="0"/>
        <v>0</v>
      </c>
    </row>
    <row r="17" spans="1:15" ht="25.5">
      <c r="A17" s="66" t="s">
        <v>1279</v>
      </c>
      <c r="B17" s="63" t="s">
        <v>1276</v>
      </c>
      <c r="C17" s="88" t="s">
        <v>1214</v>
      </c>
      <c r="D17" s="88" t="s">
        <v>1222</v>
      </c>
      <c r="E17" s="359" t="s">
        <v>1223</v>
      </c>
      <c r="F17" s="96"/>
      <c r="G17" s="96"/>
      <c r="H17" s="96"/>
      <c r="I17" s="96"/>
      <c r="J17" s="96"/>
      <c r="K17" s="96"/>
      <c r="L17" s="133"/>
      <c r="O17">
        <f t="shared" si="0"/>
        <v>0</v>
      </c>
    </row>
    <row r="18" spans="1:15" ht="25.5">
      <c r="A18" s="66" t="s">
        <v>1279</v>
      </c>
      <c r="B18" s="63" t="s">
        <v>1276</v>
      </c>
      <c r="C18" s="88" t="s">
        <v>1214</v>
      </c>
      <c r="D18" s="88" t="s">
        <v>1222</v>
      </c>
      <c r="E18" s="359" t="s">
        <v>3012</v>
      </c>
      <c r="F18" s="96"/>
      <c r="G18" s="96"/>
      <c r="H18" s="96"/>
      <c r="I18" s="96"/>
      <c r="J18" s="96"/>
      <c r="K18" s="96"/>
      <c r="L18" s="133"/>
      <c r="O18">
        <f t="shared" si="0"/>
        <v>0</v>
      </c>
    </row>
    <row r="19" spans="1:15" ht="25.5">
      <c r="A19" s="66" t="s">
        <v>1279</v>
      </c>
      <c r="B19" s="63" t="s">
        <v>1276</v>
      </c>
      <c r="C19" s="88" t="s">
        <v>1214</v>
      </c>
      <c r="D19" s="88" t="s">
        <v>1222</v>
      </c>
      <c r="E19" s="360" t="s">
        <v>3138</v>
      </c>
      <c r="F19" s="96"/>
      <c r="G19" s="96"/>
      <c r="H19" s="96"/>
      <c r="I19" s="96"/>
      <c r="J19" s="96"/>
      <c r="K19" s="96"/>
      <c r="L19" s="133"/>
      <c r="O19">
        <f t="shared" si="0"/>
        <v>0</v>
      </c>
    </row>
    <row r="20" spans="1:15" ht="38.25">
      <c r="A20" s="66" t="s">
        <v>1279</v>
      </c>
      <c r="B20" s="63" t="s">
        <v>1276</v>
      </c>
      <c r="C20" s="88" t="s">
        <v>1214</v>
      </c>
      <c r="D20" s="88" t="s">
        <v>1222</v>
      </c>
      <c r="E20" s="359" t="s">
        <v>3077</v>
      </c>
      <c r="F20" s="96"/>
      <c r="G20" s="96"/>
      <c r="H20" s="96"/>
      <c r="I20" s="96"/>
      <c r="J20" s="96"/>
      <c r="K20" s="96"/>
      <c r="L20" s="133"/>
      <c r="O20">
        <f t="shared" si="0"/>
        <v>0</v>
      </c>
    </row>
    <row r="21" spans="1:15" ht="25.5">
      <c r="A21" s="66" t="s">
        <v>1279</v>
      </c>
      <c r="B21" s="63" t="s">
        <v>1276</v>
      </c>
      <c r="C21" s="88" t="s">
        <v>1214</v>
      </c>
      <c r="D21" s="88" t="s">
        <v>1222</v>
      </c>
      <c r="E21" s="359" t="s">
        <v>3076</v>
      </c>
      <c r="F21" s="96"/>
      <c r="G21" s="96"/>
      <c r="H21" s="96"/>
      <c r="I21" s="96"/>
      <c r="J21" s="96"/>
      <c r="K21" s="96"/>
      <c r="L21" s="133"/>
      <c r="O21">
        <f t="shared" si="0"/>
        <v>0</v>
      </c>
    </row>
    <row r="22" spans="1:15" ht="12.75">
      <c r="A22" s="66" t="s">
        <v>1279</v>
      </c>
      <c r="B22" s="63" t="s">
        <v>1276</v>
      </c>
      <c r="C22" s="80" t="s">
        <v>1214</v>
      </c>
      <c r="D22" s="80" t="s">
        <v>1225</v>
      </c>
      <c r="E22" s="361"/>
      <c r="F22" s="96"/>
      <c r="G22" s="96"/>
      <c r="H22" s="96"/>
      <c r="I22" s="96"/>
      <c r="J22" s="96"/>
      <c r="K22" s="96"/>
      <c r="L22" s="133"/>
      <c r="O22">
        <f t="shared" si="0"/>
        <v>0</v>
      </c>
    </row>
    <row r="23" spans="1:15" ht="12.75">
      <c r="A23" s="66" t="s">
        <v>1279</v>
      </c>
      <c r="B23" s="63" t="s">
        <v>1276</v>
      </c>
      <c r="C23" s="88" t="s">
        <v>1214</v>
      </c>
      <c r="D23" s="88" t="s">
        <v>1225</v>
      </c>
      <c r="E23" s="362" t="s">
        <v>1226</v>
      </c>
      <c r="F23" s="96"/>
      <c r="G23" s="96"/>
      <c r="H23" s="96"/>
      <c r="I23" s="96"/>
      <c r="J23" s="96"/>
      <c r="K23" s="96"/>
      <c r="L23" s="133"/>
      <c r="O23">
        <f t="shared" si="0"/>
        <v>0</v>
      </c>
    </row>
    <row r="24" spans="1:15" ht="12.75">
      <c r="A24" s="66" t="s">
        <v>1279</v>
      </c>
      <c r="B24" s="63" t="s">
        <v>1276</v>
      </c>
      <c r="C24" s="88" t="s">
        <v>1214</v>
      </c>
      <c r="D24" s="88" t="s">
        <v>1225</v>
      </c>
      <c r="E24" s="362" t="s">
        <v>1273</v>
      </c>
      <c r="F24" s="96"/>
      <c r="G24" s="96"/>
      <c r="H24" s="96"/>
      <c r="I24" s="96"/>
      <c r="J24" s="96"/>
      <c r="K24" s="96"/>
      <c r="L24" s="133"/>
      <c r="O24">
        <f t="shared" si="0"/>
        <v>0</v>
      </c>
    </row>
    <row r="25" spans="1:15" ht="25.5">
      <c r="A25" s="66" t="s">
        <v>1279</v>
      </c>
      <c r="B25" s="63" t="s">
        <v>1276</v>
      </c>
      <c r="C25" s="80" t="s">
        <v>1214</v>
      </c>
      <c r="D25" s="80" t="s">
        <v>1227</v>
      </c>
      <c r="E25" s="361"/>
      <c r="F25" s="96"/>
      <c r="G25" s="96"/>
      <c r="H25" s="96"/>
      <c r="I25" s="96"/>
      <c r="J25" s="96"/>
      <c r="K25" s="96"/>
      <c r="L25" s="133"/>
      <c r="O25">
        <f t="shared" si="0"/>
        <v>0</v>
      </c>
    </row>
    <row r="26" spans="1:15" ht="25.5">
      <c r="A26" s="66" t="s">
        <v>1279</v>
      </c>
      <c r="B26" s="63" t="s">
        <v>1276</v>
      </c>
      <c r="C26" s="88" t="s">
        <v>1214</v>
      </c>
      <c r="D26" s="88" t="s">
        <v>1227</v>
      </c>
      <c r="E26" s="359" t="s">
        <v>3013</v>
      </c>
      <c r="F26" s="96"/>
      <c r="G26" s="96"/>
      <c r="H26" s="96"/>
      <c r="I26" s="96"/>
      <c r="J26" s="96"/>
      <c r="K26" s="96"/>
      <c r="L26" s="133"/>
      <c r="O26">
        <f t="shared" si="0"/>
        <v>0</v>
      </c>
    </row>
    <row r="27" spans="1:15" ht="38.25">
      <c r="A27" s="66" t="s">
        <v>1279</v>
      </c>
      <c r="B27" s="63" t="s">
        <v>1276</v>
      </c>
      <c r="C27" s="79" t="s">
        <v>1228</v>
      </c>
      <c r="D27" s="79"/>
      <c r="E27" s="363"/>
      <c r="F27" s="96"/>
      <c r="G27" s="96"/>
      <c r="H27" s="96"/>
      <c r="I27" s="96"/>
      <c r="J27" s="96"/>
      <c r="K27" s="96"/>
      <c r="L27" s="133"/>
      <c r="O27">
        <f t="shared" si="0"/>
        <v>0</v>
      </c>
    </row>
    <row r="28" spans="1:15" ht="38.25">
      <c r="A28" s="66" t="s">
        <v>1279</v>
      </c>
      <c r="B28" s="63" t="s">
        <v>1276</v>
      </c>
      <c r="C28" s="80" t="s">
        <v>1228</v>
      </c>
      <c r="D28" s="80" t="s">
        <v>1229</v>
      </c>
      <c r="E28" s="361"/>
      <c r="F28" s="96"/>
      <c r="G28" s="96"/>
      <c r="H28" s="96"/>
      <c r="I28" s="96"/>
      <c r="J28" s="96"/>
      <c r="K28" s="96"/>
      <c r="L28" s="133"/>
      <c r="O28">
        <f t="shared" si="0"/>
        <v>0</v>
      </c>
    </row>
    <row r="29" spans="1:15" ht="38.25">
      <c r="A29" s="66" t="s">
        <v>1279</v>
      </c>
      <c r="B29" s="63" t="s">
        <v>1276</v>
      </c>
      <c r="C29" s="88" t="s">
        <v>1228</v>
      </c>
      <c r="D29" s="88" t="s">
        <v>1229</v>
      </c>
      <c r="E29" s="364" t="s">
        <v>1397</v>
      </c>
      <c r="F29" s="96"/>
      <c r="G29" s="96"/>
      <c r="H29" s="96"/>
      <c r="I29" s="96"/>
      <c r="J29" s="96"/>
      <c r="K29" s="96"/>
      <c r="L29" s="133"/>
      <c r="O29">
        <f t="shared" si="0"/>
        <v>0</v>
      </c>
    </row>
    <row r="30" spans="1:15" ht="38.25">
      <c r="A30" s="66" t="s">
        <v>1279</v>
      </c>
      <c r="B30" s="63" t="s">
        <v>1276</v>
      </c>
      <c r="C30" s="88" t="s">
        <v>1228</v>
      </c>
      <c r="D30" s="88" t="s">
        <v>1229</v>
      </c>
      <c r="E30" s="364" t="s">
        <v>1230</v>
      </c>
      <c r="F30" s="96"/>
      <c r="G30" s="96"/>
      <c r="H30" s="96"/>
      <c r="I30" s="96"/>
      <c r="J30" s="96"/>
      <c r="K30" s="96"/>
      <c r="L30" s="133"/>
      <c r="O30">
        <f t="shared" si="0"/>
        <v>0</v>
      </c>
    </row>
    <row r="31" spans="1:15" ht="38.25">
      <c r="A31" s="66" t="s">
        <v>1279</v>
      </c>
      <c r="B31" s="63" t="s">
        <v>1276</v>
      </c>
      <c r="C31" s="80" t="s">
        <v>1228</v>
      </c>
      <c r="D31" s="80" t="s">
        <v>1231</v>
      </c>
      <c r="E31" s="358"/>
      <c r="F31" s="96"/>
      <c r="G31" s="96"/>
      <c r="H31" s="96"/>
      <c r="I31" s="96"/>
      <c r="J31" s="96"/>
      <c r="K31" s="96"/>
      <c r="L31" s="133"/>
      <c r="O31">
        <f t="shared" si="0"/>
        <v>0</v>
      </c>
    </row>
    <row r="32" spans="1:15" ht="38.25">
      <c r="A32" s="66" t="s">
        <v>1279</v>
      </c>
      <c r="B32" s="63" t="s">
        <v>1276</v>
      </c>
      <c r="C32" s="80" t="s">
        <v>1228</v>
      </c>
      <c r="D32" s="80" t="s">
        <v>1398</v>
      </c>
      <c r="E32" s="358"/>
      <c r="F32" s="96"/>
      <c r="G32" s="96"/>
      <c r="H32" s="96"/>
      <c r="I32" s="96"/>
      <c r="J32" s="96"/>
      <c r="K32" s="96"/>
      <c r="L32" s="133"/>
      <c r="O32">
        <f t="shared" si="0"/>
        <v>0</v>
      </c>
    </row>
    <row r="33" spans="1:15" ht="38.25">
      <c r="A33" s="66" t="s">
        <v>1279</v>
      </c>
      <c r="B33" s="63" t="s">
        <v>1276</v>
      </c>
      <c r="C33" s="88" t="s">
        <v>1228</v>
      </c>
      <c r="D33" s="88" t="s">
        <v>1398</v>
      </c>
      <c r="E33" s="365" t="s">
        <v>1399</v>
      </c>
      <c r="F33" s="96"/>
      <c r="G33" s="96"/>
      <c r="H33" s="96"/>
      <c r="I33" s="96"/>
      <c r="J33" s="96"/>
      <c r="K33" s="96"/>
      <c r="L33" s="133"/>
      <c r="O33">
        <f t="shared" si="0"/>
        <v>0</v>
      </c>
    </row>
    <row r="34" spans="1:15" ht="38.25">
      <c r="A34" s="66" t="s">
        <v>1279</v>
      </c>
      <c r="B34" s="63" t="s">
        <v>1276</v>
      </c>
      <c r="C34" s="80" t="s">
        <v>1228</v>
      </c>
      <c r="D34" s="80" t="s">
        <v>1234</v>
      </c>
      <c r="E34" s="358"/>
      <c r="F34" s="96"/>
      <c r="G34" s="96"/>
      <c r="H34" s="96"/>
      <c r="I34" s="96"/>
      <c r="J34" s="96"/>
      <c r="K34" s="96"/>
      <c r="L34" s="133"/>
      <c r="O34">
        <f t="shared" si="0"/>
        <v>0</v>
      </c>
    </row>
    <row r="35" spans="1:15" ht="38.25">
      <c r="A35" s="66" t="s">
        <v>1279</v>
      </c>
      <c r="B35" s="63" t="s">
        <v>1276</v>
      </c>
      <c r="C35" s="80" t="s">
        <v>1228</v>
      </c>
      <c r="D35" s="80" t="s">
        <v>1237</v>
      </c>
      <c r="E35" s="358"/>
      <c r="F35" s="96"/>
      <c r="G35" s="96"/>
      <c r="H35" s="96"/>
      <c r="I35" s="96"/>
      <c r="J35" s="96"/>
      <c r="K35" s="96"/>
      <c r="L35" s="133"/>
      <c r="O35">
        <f t="shared" si="0"/>
        <v>0</v>
      </c>
    </row>
    <row r="36" spans="1:15" ht="38.25">
      <c r="A36" s="66" t="s">
        <v>1279</v>
      </c>
      <c r="B36" s="63" t="s">
        <v>1276</v>
      </c>
      <c r="C36" s="88" t="s">
        <v>1228</v>
      </c>
      <c r="D36" s="88" t="s">
        <v>1237</v>
      </c>
      <c r="E36" s="362" t="s">
        <v>1238</v>
      </c>
      <c r="F36" s="96"/>
      <c r="G36" s="96"/>
      <c r="H36" s="96"/>
      <c r="I36" s="96"/>
      <c r="J36" s="96"/>
      <c r="K36" s="96"/>
      <c r="L36" s="133"/>
      <c r="O36">
        <f t="shared" si="0"/>
        <v>0</v>
      </c>
    </row>
    <row r="37" spans="1:15" ht="38.25">
      <c r="A37" s="66" t="s">
        <v>1279</v>
      </c>
      <c r="B37" s="63" t="s">
        <v>1276</v>
      </c>
      <c r="C37" s="88" t="s">
        <v>1228</v>
      </c>
      <c r="D37" s="88" t="s">
        <v>1237</v>
      </c>
      <c r="E37" s="362" t="s">
        <v>1239</v>
      </c>
      <c r="F37" s="96"/>
      <c r="G37" s="96"/>
      <c r="H37" s="96"/>
      <c r="I37" s="96"/>
      <c r="J37" s="96"/>
      <c r="K37" s="96"/>
      <c r="L37" s="133"/>
      <c r="O37">
        <f t="shared" si="0"/>
        <v>0</v>
      </c>
    </row>
    <row r="38" spans="1:15" ht="38.25">
      <c r="A38" s="66" t="s">
        <v>1279</v>
      </c>
      <c r="B38" s="63" t="s">
        <v>1276</v>
      </c>
      <c r="C38" s="88" t="s">
        <v>1228</v>
      </c>
      <c r="D38" s="88" t="s">
        <v>1237</v>
      </c>
      <c r="E38" s="362" t="s">
        <v>3078</v>
      </c>
      <c r="F38" s="96"/>
      <c r="G38" s="96"/>
      <c r="H38" s="96"/>
      <c r="I38" s="96"/>
      <c r="J38" s="96"/>
      <c r="K38" s="96"/>
      <c r="L38" s="133"/>
      <c r="O38">
        <f t="shared" si="0"/>
        <v>0</v>
      </c>
    </row>
    <row r="39" spans="1:15" ht="38.25">
      <c r="A39" s="66" t="s">
        <v>1279</v>
      </c>
      <c r="B39" s="63" t="s">
        <v>1276</v>
      </c>
      <c r="C39" s="80" t="s">
        <v>1228</v>
      </c>
      <c r="D39" s="80" t="s">
        <v>1240</v>
      </c>
      <c r="E39" s="358"/>
      <c r="F39" s="96"/>
      <c r="G39" s="96"/>
      <c r="H39" s="96"/>
      <c r="I39" s="96"/>
      <c r="J39" s="96"/>
      <c r="K39" s="96"/>
      <c r="L39" s="133"/>
      <c r="O39">
        <f t="shared" si="0"/>
        <v>0</v>
      </c>
    </row>
    <row r="40" spans="1:15" ht="38.25">
      <c r="A40" s="66" t="s">
        <v>1279</v>
      </c>
      <c r="B40" s="63" t="s">
        <v>1276</v>
      </c>
      <c r="C40" s="80" t="s">
        <v>1228</v>
      </c>
      <c r="D40" s="80" t="s">
        <v>1241</v>
      </c>
      <c r="E40" s="358"/>
      <c r="F40" s="96"/>
      <c r="G40" s="96"/>
      <c r="H40" s="96"/>
      <c r="I40" s="96"/>
      <c r="J40" s="96"/>
      <c r="K40" s="96"/>
      <c r="L40" s="133"/>
      <c r="O40">
        <f t="shared" si="0"/>
        <v>0</v>
      </c>
    </row>
    <row r="41" spans="1:15" ht="38.25">
      <c r="A41" s="66" t="s">
        <v>1279</v>
      </c>
      <c r="B41" s="63" t="s">
        <v>1276</v>
      </c>
      <c r="C41" s="80" t="s">
        <v>1228</v>
      </c>
      <c r="D41" s="366" t="s">
        <v>1243</v>
      </c>
      <c r="E41" s="143"/>
      <c r="F41" s="96"/>
      <c r="G41" s="96"/>
      <c r="H41" s="96"/>
      <c r="I41" s="96"/>
      <c r="J41" s="96"/>
      <c r="K41" s="96"/>
      <c r="L41" s="133"/>
      <c r="O41">
        <f t="shared" si="0"/>
        <v>0</v>
      </c>
    </row>
    <row r="42" spans="1:15" ht="12.75">
      <c r="A42" s="66" t="s">
        <v>1279</v>
      </c>
      <c r="B42" s="63" t="s">
        <v>1276</v>
      </c>
      <c r="C42" s="79" t="s">
        <v>1244</v>
      </c>
      <c r="D42" s="367"/>
      <c r="E42" s="368"/>
      <c r="F42" s="96"/>
      <c r="G42" s="96"/>
      <c r="H42" s="96"/>
      <c r="I42" s="96"/>
      <c r="J42" s="96"/>
      <c r="K42" s="96"/>
      <c r="L42" s="133"/>
      <c r="O42">
        <f t="shared" si="0"/>
        <v>0</v>
      </c>
    </row>
    <row r="43" spans="1:15" ht="38.25">
      <c r="A43" s="66" t="s">
        <v>1279</v>
      </c>
      <c r="B43" s="63" t="s">
        <v>1276</v>
      </c>
      <c r="C43" s="80" t="s">
        <v>1244</v>
      </c>
      <c r="D43" s="80" t="s">
        <v>1245</v>
      </c>
      <c r="E43" s="143"/>
      <c r="F43" s="96"/>
      <c r="G43" s="96"/>
      <c r="H43" s="96"/>
      <c r="I43" s="96"/>
      <c r="J43" s="96"/>
      <c r="K43" s="96"/>
      <c r="L43" s="133"/>
      <c r="O43">
        <f t="shared" si="0"/>
        <v>0</v>
      </c>
    </row>
    <row r="44" spans="1:15" ht="38.25">
      <c r="A44" s="66" t="s">
        <v>1279</v>
      </c>
      <c r="B44" s="63" t="s">
        <v>1276</v>
      </c>
      <c r="C44" s="88" t="s">
        <v>1244</v>
      </c>
      <c r="D44" s="88" t="s">
        <v>1245</v>
      </c>
      <c r="E44" s="104" t="s">
        <v>3079</v>
      </c>
      <c r="F44" s="96"/>
      <c r="G44" s="96"/>
      <c r="H44" s="96"/>
      <c r="I44" s="96"/>
      <c r="J44" s="96"/>
      <c r="K44" s="96"/>
      <c r="L44" s="133"/>
      <c r="O44">
        <f t="shared" si="0"/>
        <v>0</v>
      </c>
    </row>
    <row r="45" spans="1:15" ht="38.25">
      <c r="A45" s="66" t="s">
        <v>1279</v>
      </c>
      <c r="B45" s="63" t="s">
        <v>1276</v>
      </c>
      <c r="C45" s="88" t="s">
        <v>1244</v>
      </c>
      <c r="D45" s="88" t="s">
        <v>1245</v>
      </c>
      <c r="E45" s="104" t="s">
        <v>1247</v>
      </c>
      <c r="F45" s="96"/>
      <c r="G45" s="96"/>
      <c r="H45" s="96"/>
      <c r="I45" s="96"/>
      <c r="J45" s="96"/>
      <c r="K45" s="96"/>
      <c r="L45" s="133"/>
      <c r="O45">
        <f t="shared" si="0"/>
        <v>0</v>
      </c>
    </row>
    <row r="46" spans="1:15" ht="38.25">
      <c r="A46" s="66" t="s">
        <v>1279</v>
      </c>
      <c r="B46" s="63" t="s">
        <v>1276</v>
      </c>
      <c r="C46" s="88" t="s">
        <v>1244</v>
      </c>
      <c r="D46" s="88" t="s">
        <v>1245</v>
      </c>
      <c r="E46" s="360" t="s">
        <v>1248</v>
      </c>
      <c r="F46" s="96"/>
      <c r="G46" s="96"/>
      <c r="H46" s="96"/>
      <c r="I46" s="96"/>
      <c r="J46" s="96"/>
      <c r="K46" s="96"/>
      <c r="L46" s="133"/>
      <c r="O46">
        <f t="shared" si="0"/>
        <v>0</v>
      </c>
    </row>
    <row r="47" spans="1:15" ht="38.25">
      <c r="A47" s="66" t="s">
        <v>1279</v>
      </c>
      <c r="B47" s="63" t="s">
        <v>1276</v>
      </c>
      <c r="C47" s="88" t="s">
        <v>1244</v>
      </c>
      <c r="D47" s="88" t="s">
        <v>1245</v>
      </c>
      <c r="E47" s="360" t="s">
        <v>1249</v>
      </c>
      <c r="F47" s="96"/>
      <c r="G47" s="96"/>
      <c r="H47" s="96"/>
      <c r="I47" s="96"/>
      <c r="J47" s="96"/>
      <c r="K47" s="96"/>
      <c r="L47" s="133"/>
      <c r="O47">
        <f t="shared" si="0"/>
        <v>0</v>
      </c>
    </row>
    <row r="48" spans="1:15" ht="38.25">
      <c r="A48" s="66" t="s">
        <v>1279</v>
      </c>
      <c r="B48" s="63" t="s">
        <v>1276</v>
      </c>
      <c r="C48" s="88" t="s">
        <v>1244</v>
      </c>
      <c r="D48" s="88" t="s">
        <v>1245</v>
      </c>
      <c r="E48" s="360" t="s">
        <v>1402</v>
      </c>
      <c r="F48" s="96"/>
      <c r="G48" s="96"/>
      <c r="H48" s="96"/>
      <c r="I48" s="96"/>
      <c r="J48" s="96"/>
      <c r="K48" s="96"/>
      <c r="L48" s="133"/>
      <c r="O48">
        <f t="shared" si="0"/>
        <v>0</v>
      </c>
    </row>
    <row r="49" spans="1:15" ht="25.5">
      <c r="A49" s="66" t="s">
        <v>1279</v>
      </c>
      <c r="B49" s="63" t="s">
        <v>1276</v>
      </c>
      <c r="C49" s="80" t="s">
        <v>1244</v>
      </c>
      <c r="D49" s="80" t="s">
        <v>1250</v>
      </c>
      <c r="E49" s="369"/>
      <c r="F49" s="96"/>
      <c r="G49" s="96"/>
      <c r="H49" s="96"/>
      <c r="I49" s="96"/>
      <c r="J49" s="96"/>
      <c r="K49" s="96"/>
      <c r="L49" s="133"/>
      <c r="O49">
        <f t="shared" si="0"/>
        <v>0</v>
      </c>
    </row>
    <row r="50" spans="1:15" ht="25.5">
      <c r="A50" s="66" t="s">
        <v>1279</v>
      </c>
      <c r="B50" s="63" t="s">
        <v>1276</v>
      </c>
      <c r="C50" s="88" t="s">
        <v>1244</v>
      </c>
      <c r="D50" s="88" t="s">
        <v>1250</v>
      </c>
      <c r="E50" s="360" t="s">
        <v>434</v>
      </c>
      <c r="F50" s="96"/>
      <c r="G50" s="96"/>
      <c r="H50" s="96"/>
      <c r="I50" s="96"/>
      <c r="J50" s="96"/>
      <c r="K50" s="96"/>
      <c r="L50" s="133"/>
      <c r="O50">
        <f t="shared" si="0"/>
        <v>0</v>
      </c>
    </row>
    <row r="51" spans="1:15" ht="25.5">
      <c r="A51" s="66" t="s">
        <v>1279</v>
      </c>
      <c r="B51" s="63" t="s">
        <v>1276</v>
      </c>
      <c r="C51" s="88" t="s">
        <v>1244</v>
      </c>
      <c r="D51" s="88" t="s">
        <v>1250</v>
      </c>
      <c r="E51" s="360" t="s">
        <v>1218</v>
      </c>
      <c r="F51" s="96"/>
      <c r="G51" s="96"/>
      <c r="H51" s="96"/>
      <c r="I51" s="96"/>
      <c r="J51" s="96"/>
      <c r="K51" s="96"/>
      <c r="L51" s="133"/>
      <c r="O51">
        <f t="shared" si="0"/>
        <v>0</v>
      </c>
    </row>
    <row r="52" spans="1:15" ht="25.5">
      <c r="A52" s="66" t="s">
        <v>1279</v>
      </c>
      <c r="B52" s="63" t="s">
        <v>1276</v>
      </c>
      <c r="C52" s="88" t="s">
        <v>1244</v>
      </c>
      <c r="D52" s="88" t="s">
        <v>1250</v>
      </c>
      <c r="E52" s="360" t="s">
        <v>1251</v>
      </c>
      <c r="F52" s="96"/>
      <c r="G52" s="96"/>
      <c r="H52" s="96"/>
      <c r="I52" s="96"/>
      <c r="J52" s="96"/>
      <c r="K52" s="96"/>
      <c r="L52" s="133"/>
      <c r="O52">
        <f t="shared" si="0"/>
        <v>0</v>
      </c>
    </row>
    <row r="53" spans="1:15" ht="25.5">
      <c r="A53" s="66"/>
      <c r="B53" s="63" t="s">
        <v>1276</v>
      </c>
      <c r="C53" s="88" t="s">
        <v>1244</v>
      </c>
      <c r="D53" s="88" t="s">
        <v>1250</v>
      </c>
      <c r="E53" s="360" t="s">
        <v>1249</v>
      </c>
      <c r="F53" s="96"/>
      <c r="G53" s="96"/>
      <c r="H53" s="96"/>
      <c r="I53" s="96"/>
      <c r="J53" s="96"/>
      <c r="K53" s="96"/>
      <c r="L53" s="133"/>
      <c r="O53">
        <f t="shared" si="0"/>
        <v>0</v>
      </c>
    </row>
    <row r="54" spans="1:15" ht="25.5">
      <c r="A54" s="66" t="s">
        <v>1279</v>
      </c>
      <c r="B54" s="63" t="s">
        <v>1276</v>
      </c>
      <c r="C54" s="88" t="s">
        <v>1244</v>
      </c>
      <c r="D54" s="88" t="s">
        <v>1250</v>
      </c>
      <c r="E54" s="360" t="s">
        <v>1404</v>
      </c>
      <c r="F54" s="96"/>
      <c r="G54" s="96"/>
      <c r="H54" s="96"/>
      <c r="I54" s="96"/>
      <c r="J54" s="96"/>
      <c r="K54" s="96"/>
      <c r="L54" s="133"/>
      <c r="O54">
        <f t="shared" si="0"/>
        <v>0</v>
      </c>
    </row>
    <row r="55" spans="1:15" ht="12.75">
      <c r="A55" s="66" t="s">
        <v>1279</v>
      </c>
      <c r="B55" s="63" t="s">
        <v>1276</v>
      </c>
      <c r="C55" s="80" t="s">
        <v>1244</v>
      </c>
      <c r="D55" s="366" t="s">
        <v>1253</v>
      </c>
      <c r="E55" s="369"/>
      <c r="F55" s="96"/>
      <c r="G55" s="96"/>
      <c r="H55" s="96"/>
      <c r="I55" s="96"/>
      <c r="J55" s="96"/>
      <c r="K55" s="96"/>
      <c r="L55" s="133"/>
      <c r="O55">
        <f t="shared" si="0"/>
        <v>0</v>
      </c>
    </row>
    <row r="56" spans="1:15" ht="12.75">
      <c r="A56" s="66" t="s">
        <v>1279</v>
      </c>
      <c r="B56" s="63" t="s">
        <v>1276</v>
      </c>
      <c r="C56" s="88" t="s">
        <v>1244</v>
      </c>
      <c r="D56" s="93" t="s">
        <v>1253</v>
      </c>
      <c r="E56" s="360" t="s">
        <v>1403</v>
      </c>
      <c r="F56" s="96"/>
      <c r="G56" s="96"/>
      <c r="H56" s="96"/>
      <c r="I56" s="96"/>
      <c r="J56" s="96"/>
      <c r="K56" s="96"/>
      <c r="L56" s="133"/>
      <c r="O56">
        <f t="shared" si="0"/>
        <v>0</v>
      </c>
    </row>
    <row r="57" spans="1:15" ht="12.75">
      <c r="A57" s="66" t="s">
        <v>1279</v>
      </c>
      <c r="B57" s="63" t="s">
        <v>1276</v>
      </c>
      <c r="C57" s="88" t="s">
        <v>1244</v>
      </c>
      <c r="D57" s="93" t="s">
        <v>1253</v>
      </c>
      <c r="E57" s="360" t="s">
        <v>1401</v>
      </c>
      <c r="F57" s="96"/>
      <c r="G57" s="96"/>
      <c r="H57" s="96"/>
      <c r="I57" s="96"/>
      <c r="J57" s="96"/>
      <c r="K57" s="96"/>
      <c r="L57" s="133"/>
      <c r="O57">
        <f t="shared" si="0"/>
        <v>0</v>
      </c>
    </row>
    <row r="58" spans="1:15" ht="12.75">
      <c r="A58" s="66" t="s">
        <v>1279</v>
      </c>
      <c r="B58" s="63" t="s">
        <v>1276</v>
      </c>
      <c r="C58" s="88" t="s">
        <v>1244</v>
      </c>
      <c r="D58" s="93" t="s">
        <v>1253</v>
      </c>
      <c r="E58" s="359" t="s">
        <v>1254</v>
      </c>
      <c r="F58" s="96"/>
      <c r="G58" s="96"/>
      <c r="H58" s="96"/>
      <c r="I58" s="96"/>
      <c r="J58" s="96"/>
      <c r="K58" s="96"/>
      <c r="L58" s="133"/>
      <c r="O58">
        <f t="shared" si="0"/>
        <v>0</v>
      </c>
    </row>
    <row r="59" spans="1:15" ht="12.75">
      <c r="A59" s="66" t="s">
        <v>1279</v>
      </c>
      <c r="B59" s="63" t="s">
        <v>1276</v>
      </c>
      <c r="C59" s="88" t="s">
        <v>1244</v>
      </c>
      <c r="D59" s="93" t="s">
        <v>1253</v>
      </c>
      <c r="E59" s="360" t="s">
        <v>434</v>
      </c>
      <c r="F59" s="96"/>
      <c r="G59" s="96"/>
      <c r="H59" s="96"/>
      <c r="I59" s="96"/>
      <c r="J59" s="96"/>
      <c r="K59" s="96"/>
      <c r="L59" s="133"/>
      <c r="O59">
        <f t="shared" si="0"/>
        <v>0</v>
      </c>
    </row>
    <row r="60" spans="1:15" ht="12.75">
      <c r="A60" s="66" t="s">
        <v>1279</v>
      </c>
      <c r="B60" s="63" t="s">
        <v>1276</v>
      </c>
      <c r="C60" s="88" t="s">
        <v>1244</v>
      </c>
      <c r="D60" s="93" t="s">
        <v>1253</v>
      </c>
      <c r="E60" s="359" t="s">
        <v>3014</v>
      </c>
      <c r="F60" s="96"/>
      <c r="G60" s="96"/>
      <c r="H60" s="96"/>
      <c r="I60" s="96"/>
      <c r="J60" s="96"/>
      <c r="K60" s="96"/>
      <c r="L60" s="133"/>
      <c r="O60">
        <f t="shared" si="0"/>
        <v>0</v>
      </c>
    </row>
    <row r="61" spans="1:15" ht="12.75">
      <c r="A61" s="66" t="s">
        <v>1279</v>
      </c>
      <c r="B61" s="63" t="s">
        <v>1276</v>
      </c>
      <c r="C61" s="88" t="s">
        <v>1244</v>
      </c>
      <c r="D61" s="93" t="s">
        <v>1253</v>
      </c>
      <c r="E61" s="359" t="s">
        <v>1404</v>
      </c>
      <c r="F61" s="96"/>
      <c r="G61" s="96"/>
      <c r="H61" s="96"/>
      <c r="I61" s="96"/>
      <c r="J61" s="96"/>
      <c r="K61" s="96"/>
      <c r="L61" s="133"/>
      <c r="O61">
        <f t="shared" si="0"/>
        <v>0</v>
      </c>
    </row>
    <row r="62" spans="1:15" ht="25.5">
      <c r="A62" s="66" t="s">
        <v>1279</v>
      </c>
      <c r="B62" s="63" t="s">
        <v>1276</v>
      </c>
      <c r="C62" s="80" t="s">
        <v>1244</v>
      </c>
      <c r="D62" s="366" t="s">
        <v>1255</v>
      </c>
      <c r="E62" s="369"/>
      <c r="F62" s="96"/>
      <c r="G62" s="96"/>
      <c r="H62" s="96"/>
      <c r="I62" s="96"/>
      <c r="J62" s="96"/>
      <c r="K62" s="96"/>
      <c r="L62" s="133"/>
      <c r="O62">
        <f t="shared" si="0"/>
        <v>0</v>
      </c>
    </row>
    <row r="63" spans="1:15" ht="25.5">
      <c r="A63" s="66" t="s">
        <v>1279</v>
      </c>
      <c r="B63" s="63" t="s">
        <v>1276</v>
      </c>
      <c r="C63" s="88" t="s">
        <v>1244</v>
      </c>
      <c r="D63" s="93" t="s">
        <v>1255</v>
      </c>
      <c r="E63" s="359" t="s">
        <v>1256</v>
      </c>
      <c r="F63" s="96"/>
      <c r="G63" s="96"/>
      <c r="H63" s="96"/>
      <c r="I63" s="96"/>
      <c r="J63" s="96"/>
      <c r="K63" s="96"/>
      <c r="L63" s="133"/>
      <c r="O63">
        <f t="shared" si="0"/>
        <v>0</v>
      </c>
    </row>
    <row r="64" spans="1:15" ht="25.5">
      <c r="A64" s="66" t="s">
        <v>1279</v>
      </c>
      <c r="B64" s="63" t="s">
        <v>1276</v>
      </c>
      <c r="C64" s="88" t="s">
        <v>1244</v>
      </c>
      <c r="D64" s="93" t="s">
        <v>1255</v>
      </c>
      <c r="E64" s="370" t="s">
        <v>1257</v>
      </c>
      <c r="F64" s="96"/>
      <c r="G64" s="96"/>
      <c r="H64" s="96"/>
      <c r="I64" s="96"/>
      <c r="J64" s="96"/>
      <c r="K64" s="96"/>
      <c r="L64" s="133"/>
      <c r="O64">
        <f t="shared" si="0"/>
        <v>0</v>
      </c>
    </row>
    <row r="65" spans="1:15" ht="25.5">
      <c r="A65" s="66" t="s">
        <v>1279</v>
      </c>
      <c r="B65" s="63" t="s">
        <v>1276</v>
      </c>
      <c r="C65" s="88" t="s">
        <v>1244</v>
      </c>
      <c r="D65" s="93" t="s">
        <v>1255</v>
      </c>
      <c r="E65" s="370" t="s">
        <v>1258</v>
      </c>
      <c r="F65" s="96"/>
      <c r="G65" s="96"/>
      <c r="H65" s="96"/>
      <c r="I65" s="96"/>
      <c r="J65" s="96"/>
      <c r="K65" s="96"/>
      <c r="L65" s="133"/>
      <c r="O65">
        <f t="shared" si="0"/>
        <v>0</v>
      </c>
    </row>
    <row r="66" spans="1:15" ht="25.5">
      <c r="A66" s="66" t="s">
        <v>1279</v>
      </c>
      <c r="B66" s="63" t="s">
        <v>1276</v>
      </c>
      <c r="C66" s="88" t="s">
        <v>1244</v>
      </c>
      <c r="D66" s="93" t="s">
        <v>1255</v>
      </c>
      <c r="E66" s="359" t="s">
        <v>1259</v>
      </c>
      <c r="F66" s="96"/>
      <c r="G66" s="96"/>
      <c r="H66" s="96"/>
      <c r="I66" s="96"/>
      <c r="J66" s="96"/>
      <c r="K66" s="96"/>
      <c r="L66" s="133"/>
      <c r="O66">
        <f t="shared" si="0"/>
        <v>0</v>
      </c>
    </row>
    <row r="67" spans="1:15" ht="25.5">
      <c r="A67" s="66"/>
      <c r="B67" s="63" t="s">
        <v>1276</v>
      </c>
      <c r="C67" s="88" t="s">
        <v>1244</v>
      </c>
      <c r="D67" s="93" t="s">
        <v>1255</v>
      </c>
      <c r="E67" s="359" t="s">
        <v>3014</v>
      </c>
      <c r="F67" s="96"/>
      <c r="G67" s="96"/>
      <c r="H67" s="96"/>
      <c r="I67" s="96"/>
      <c r="J67" s="96"/>
      <c r="K67" s="96"/>
      <c r="L67" s="133"/>
      <c r="O67">
        <f t="shared" si="0"/>
        <v>0</v>
      </c>
    </row>
    <row r="68" spans="1:15" ht="25.5">
      <c r="A68" s="66" t="s">
        <v>1279</v>
      </c>
      <c r="B68" s="63" t="s">
        <v>1276</v>
      </c>
      <c r="C68" s="88" t="s">
        <v>1244</v>
      </c>
      <c r="D68" s="93" t="s">
        <v>1255</v>
      </c>
      <c r="E68" s="359" t="s">
        <v>1404</v>
      </c>
      <c r="F68" s="96"/>
      <c r="G68" s="96"/>
      <c r="H68" s="96"/>
      <c r="I68" s="96"/>
      <c r="J68" s="96"/>
      <c r="K68" s="96"/>
      <c r="L68" s="133"/>
      <c r="O68">
        <f t="shared" si="0"/>
        <v>0</v>
      </c>
    </row>
    <row r="69" spans="1:15" ht="12.75">
      <c r="A69" s="66" t="s">
        <v>1279</v>
      </c>
      <c r="B69" s="63" t="s">
        <v>1276</v>
      </c>
      <c r="C69" s="79" t="s">
        <v>1260</v>
      </c>
      <c r="D69" s="367"/>
      <c r="E69" s="371"/>
      <c r="F69" s="96"/>
      <c r="G69" s="96"/>
      <c r="H69" s="96"/>
      <c r="I69" s="96"/>
      <c r="J69" s="96"/>
      <c r="K69" s="96"/>
      <c r="L69" s="133"/>
      <c r="O69">
        <f aca="true" t="shared" si="1" ref="O69:O75">IF(OR(F69&lt;&gt;0,G69&lt;&gt;0,H69&lt;&gt;0,I69&lt;&gt;0,J69&lt;&gt;0,K69&lt;&gt;0,L69&lt;&gt;0),1,0)</f>
        <v>0</v>
      </c>
    </row>
    <row r="70" spans="1:15" ht="51">
      <c r="A70" s="66" t="s">
        <v>1279</v>
      </c>
      <c r="B70" s="63" t="s">
        <v>1276</v>
      </c>
      <c r="C70" s="80" t="s">
        <v>1260</v>
      </c>
      <c r="D70" s="366" t="s">
        <v>1261</v>
      </c>
      <c r="E70" s="369"/>
      <c r="F70" s="96"/>
      <c r="G70" s="96"/>
      <c r="H70" s="96"/>
      <c r="I70" s="96"/>
      <c r="J70" s="96"/>
      <c r="K70" s="96"/>
      <c r="L70" s="133"/>
      <c r="O70">
        <f t="shared" si="1"/>
        <v>0</v>
      </c>
    </row>
    <row r="71" spans="1:15" ht="51">
      <c r="A71" s="66" t="s">
        <v>1279</v>
      </c>
      <c r="B71" s="63" t="s">
        <v>1276</v>
      </c>
      <c r="C71" s="88" t="s">
        <v>1260</v>
      </c>
      <c r="D71" s="93" t="s">
        <v>1261</v>
      </c>
      <c r="E71" s="360" t="s">
        <v>3080</v>
      </c>
      <c r="F71" s="96"/>
      <c r="G71" s="96"/>
      <c r="H71" s="96"/>
      <c r="I71" s="96"/>
      <c r="J71" s="96"/>
      <c r="K71" s="96"/>
      <c r="L71" s="133"/>
      <c r="O71">
        <f t="shared" si="1"/>
        <v>0</v>
      </c>
    </row>
    <row r="72" spans="1:15" ht="51">
      <c r="A72" s="66" t="s">
        <v>1279</v>
      </c>
      <c r="B72" s="63" t="s">
        <v>1276</v>
      </c>
      <c r="C72" s="88" t="s">
        <v>1260</v>
      </c>
      <c r="D72" s="93" t="s">
        <v>1261</v>
      </c>
      <c r="E72" s="372" t="s">
        <v>1258</v>
      </c>
      <c r="F72" s="96"/>
      <c r="G72" s="96"/>
      <c r="H72" s="96"/>
      <c r="I72" s="96"/>
      <c r="J72" s="96"/>
      <c r="K72" s="96"/>
      <c r="L72" s="133"/>
      <c r="O72">
        <f t="shared" si="1"/>
        <v>0</v>
      </c>
    </row>
    <row r="73" spans="1:15" ht="51">
      <c r="A73" s="66" t="s">
        <v>1279</v>
      </c>
      <c r="B73" s="63" t="s">
        <v>1276</v>
      </c>
      <c r="C73" s="88" t="s">
        <v>1260</v>
      </c>
      <c r="D73" s="93" t="s">
        <v>1261</v>
      </c>
      <c r="E73" s="372" t="s">
        <v>3081</v>
      </c>
      <c r="F73" s="96"/>
      <c r="G73" s="96"/>
      <c r="H73" s="96"/>
      <c r="I73" s="96"/>
      <c r="J73" s="96"/>
      <c r="K73" s="96"/>
      <c r="L73" s="133"/>
      <c r="O73">
        <f t="shared" si="1"/>
        <v>0</v>
      </c>
    </row>
    <row r="74" spans="1:15" ht="51">
      <c r="A74" s="66" t="s">
        <v>1279</v>
      </c>
      <c r="B74" s="63" t="s">
        <v>1276</v>
      </c>
      <c r="C74" s="88" t="s">
        <v>1260</v>
      </c>
      <c r="D74" s="93" t="s">
        <v>1261</v>
      </c>
      <c r="E74" s="372" t="s">
        <v>1262</v>
      </c>
      <c r="F74" s="96"/>
      <c r="G74" s="96"/>
      <c r="H74" s="96"/>
      <c r="I74" s="96"/>
      <c r="J74" s="96"/>
      <c r="K74" s="96"/>
      <c r="L74" s="133"/>
      <c r="O74">
        <f t="shared" si="1"/>
        <v>0</v>
      </c>
    </row>
    <row r="75" spans="1:15" ht="51">
      <c r="A75" s="66" t="s">
        <v>1279</v>
      </c>
      <c r="B75" s="63" t="s">
        <v>1276</v>
      </c>
      <c r="C75" s="88" t="s">
        <v>1260</v>
      </c>
      <c r="D75" s="93" t="s">
        <v>1261</v>
      </c>
      <c r="E75" s="372" t="s">
        <v>1263</v>
      </c>
      <c r="F75" s="96"/>
      <c r="G75" s="96"/>
      <c r="H75" s="96"/>
      <c r="I75" s="96"/>
      <c r="J75" s="96"/>
      <c r="K75" s="96"/>
      <c r="L75" s="133"/>
      <c r="O75">
        <f t="shared" si="1"/>
        <v>0</v>
      </c>
    </row>
    <row r="76" spans="1:12" ht="51">
      <c r="A76" s="66" t="s">
        <v>1279</v>
      </c>
      <c r="B76" s="63" t="s">
        <v>1276</v>
      </c>
      <c r="C76" s="88" t="s">
        <v>1260</v>
      </c>
      <c r="D76" s="93" t="s">
        <v>1261</v>
      </c>
      <c r="E76" s="372" t="s">
        <v>1404</v>
      </c>
      <c r="F76" s="96"/>
      <c r="G76" s="96"/>
      <c r="H76" s="96"/>
      <c r="I76" s="96"/>
      <c r="J76" s="96"/>
      <c r="K76" s="96"/>
      <c r="L76" s="133"/>
    </row>
  </sheetData>
  <sheetProtection/>
  <autoFilter ref="B2:E74"/>
  <mergeCells count="1">
    <mergeCell ref="C1:E1"/>
  </mergeCells>
  <dataValidations count="1">
    <dataValidation type="list" allowBlank="1" showInputMessage="1" showErrorMessage="1" sqref="B4:B76">
      <formula1>$N$1:$N$2</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8" scale="53" r:id="rId2"/>
  <colBreaks count="1" manualBreakCount="1">
    <brk id="12" max="75" man="1"/>
  </colBreaks>
  <legacyDrawing r:id="rId1"/>
</worksheet>
</file>

<file path=xl/worksheets/sheet4.xml><?xml version="1.0" encoding="utf-8"?>
<worksheet xmlns="http://schemas.openxmlformats.org/spreadsheetml/2006/main" xmlns:r="http://schemas.openxmlformats.org/officeDocument/2006/relationships">
  <sheetPr codeName="Tabelle7">
    <pageSetUpPr fitToPage="1"/>
  </sheetPr>
  <dimension ref="A1:AS65"/>
  <sheetViews>
    <sheetView showGridLines="0" zoomScalePageLayoutView="0" workbookViewId="0" topLeftCell="B1">
      <pane xSplit="4" ySplit="3" topLeftCell="F4" activePane="bottomRight" state="frozen"/>
      <selection pane="topLeft" activeCell="B1" sqref="B1"/>
      <selection pane="topRight" activeCell="F1" sqref="F1"/>
      <selection pane="bottomLeft" activeCell="B4" sqref="B4"/>
      <selection pane="bottomRight" activeCell="F4" sqref="F4"/>
    </sheetView>
  </sheetViews>
  <sheetFormatPr defaultColWidth="9.140625" defaultRowHeight="12.75"/>
  <cols>
    <col min="1" max="1" width="3.7109375" style="0" hidden="1" customWidth="1"/>
    <col min="2" max="2" width="4.57421875" style="0" customWidth="1"/>
    <col min="3" max="3" width="30.140625" style="0" customWidth="1"/>
    <col min="4" max="4" width="33.57421875" style="0" customWidth="1"/>
    <col min="5" max="5" width="27.8515625" style="0" customWidth="1"/>
    <col min="6" max="6" width="45.28125" style="0" customWidth="1"/>
    <col min="7" max="7" width="35.57421875" style="0" customWidth="1"/>
    <col min="8" max="8" width="43.8515625" style="0" customWidth="1"/>
    <col min="9" max="9" width="55.57421875" style="0" customWidth="1"/>
    <col min="10" max="10" width="41.28125" style="0" customWidth="1"/>
    <col min="11" max="11" width="46.00390625" style="0" customWidth="1"/>
    <col min="12" max="12" width="40.57421875" style="0" customWidth="1"/>
    <col min="13" max="13" width="3.140625" style="0" customWidth="1"/>
    <col min="14" max="14" width="4.8515625" style="0" hidden="1" customWidth="1"/>
    <col min="15" max="45" width="11.421875" style="0" hidden="1" customWidth="1"/>
    <col min="46" max="52" width="11.421875" style="107" hidden="1" customWidth="1"/>
    <col min="53" max="16384" width="9.140625" style="107" customWidth="1"/>
  </cols>
  <sheetData>
    <row r="1" spans="1:45" ht="248.25" customHeight="1" thickBot="1">
      <c r="A1" s="107"/>
      <c r="B1" s="419"/>
      <c r="C1" s="549" t="s">
        <v>3220</v>
      </c>
      <c r="D1" s="550"/>
      <c r="E1" s="550"/>
      <c r="F1" s="436" t="s">
        <v>3169</v>
      </c>
      <c r="G1" s="431" t="s">
        <v>3170</v>
      </c>
      <c r="H1" s="431" t="s">
        <v>3171</v>
      </c>
      <c r="I1" s="431" t="s">
        <v>1283</v>
      </c>
      <c r="J1" s="422" t="s">
        <v>1284</v>
      </c>
      <c r="K1" s="422" t="s">
        <v>3033</v>
      </c>
      <c r="L1" s="423" t="s">
        <v>1319</v>
      </c>
      <c r="M1" s="127"/>
      <c r="N1" s="128" t="s">
        <v>1275</v>
      </c>
      <c r="O1" s="354" t="s">
        <v>3068</v>
      </c>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row>
    <row r="2" spans="1:45" ht="45" customHeight="1" thickBot="1">
      <c r="A2" s="324" t="s">
        <v>1278</v>
      </c>
      <c r="B2" s="424" t="s">
        <v>1274</v>
      </c>
      <c r="C2" s="149" t="s">
        <v>173</v>
      </c>
      <c r="D2" s="149" t="s">
        <v>1264</v>
      </c>
      <c r="E2" s="149" t="s">
        <v>1265</v>
      </c>
      <c r="F2" s="150" t="s">
        <v>3095</v>
      </c>
      <c r="G2" s="151" t="s">
        <v>1408</v>
      </c>
      <c r="H2" s="150" t="s">
        <v>1409</v>
      </c>
      <c r="I2" s="151" t="s">
        <v>1281</v>
      </c>
      <c r="J2" s="150" t="s">
        <v>1280</v>
      </c>
      <c r="K2" s="151" t="s">
        <v>3098</v>
      </c>
      <c r="L2" s="425" t="s">
        <v>3007</v>
      </c>
      <c r="M2" s="127"/>
      <c r="N2" s="128" t="s">
        <v>1276</v>
      </c>
      <c r="O2" s="356">
        <f>SUM(O3:O75)</f>
        <v>0</v>
      </c>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row>
    <row r="3" spans="1:45" ht="20.25" customHeight="1" thickBot="1">
      <c r="A3" s="324"/>
      <c r="B3" s="437" t="s">
        <v>3153</v>
      </c>
      <c r="C3" s="438" t="s">
        <v>1214</v>
      </c>
      <c r="D3" s="439" t="s">
        <v>1215</v>
      </c>
      <c r="E3" s="439" t="s">
        <v>1216</v>
      </c>
      <c r="F3" s="440" t="s">
        <v>1361</v>
      </c>
      <c r="G3" s="440" t="s">
        <v>1410</v>
      </c>
      <c r="H3" s="440" t="s">
        <v>3082</v>
      </c>
      <c r="I3" s="440" t="s">
        <v>1411</v>
      </c>
      <c r="J3" s="440" t="s">
        <v>3016</v>
      </c>
      <c r="K3" s="441"/>
      <c r="L3" s="443" t="s">
        <v>3015</v>
      </c>
      <c r="M3" s="12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row>
    <row r="4" spans="1:15" ht="12.75">
      <c r="A4" s="66" t="s">
        <v>1279</v>
      </c>
      <c r="B4" s="325" t="s">
        <v>1276</v>
      </c>
      <c r="C4" s="326" t="s">
        <v>1214</v>
      </c>
      <c r="D4" s="327"/>
      <c r="E4" s="327"/>
      <c r="F4" s="133"/>
      <c r="G4" s="133"/>
      <c r="H4" s="133"/>
      <c r="I4" s="133"/>
      <c r="J4" s="133"/>
      <c r="K4" s="133"/>
      <c r="L4" s="133"/>
      <c r="M4" s="127"/>
      <c r="O4">
        <f>IF(OR(F4&lt;&gt;0,G4&lt;&gt;0,H4&lt;&gt;0,I4&lt;&gt;0,J4&lt;&gt;0,K4&lt;&gt;0,L4&lt;&gt;0),1,0)</f>
        <v>0</v>
      </c>
    </row>
    <row r="5" spans="1:15" ht="12.75">
      <c r="A5" s="66" t="s">
        <v>1279</v>
      </c>
      <c r="B5" s="152" t="s">
        <v>1276</v>
      </c>
      <c r="C5" s="164" t="s">
        <v>1214</v>
      </c>
      <c r="D5" s="166" t="s">
        <v>1215</v>
      </c>
      <c r="E5" s="165"/>
      <c r="F5" s="96"/>
      <c r="G5" s="96"/>
      <c r="H5" s="96"/>
      <c r="I5" s="96"/>
      <c r="J5" s="96"/>
      <c r="K5" s="96"/>
      <c r="L5" s="133"/>
      <c r="M5" s="127"/>
      <c r="O5">
        <f aca="true" t="shared" si="0" ref="O5:O65">IF(OR(F5&lt;&gt;0,G5&lt;&gt;0,H5&lt;&gt;0,I5&lt;&gt;0,J5&lt;&gt;0,K5&lt;&gt;0,L5&lt;&gt;0),1,0)</f>
        <v>0</v>
      </c>
    </row>
    <row r="6" spans="1:15" ht="12.75">
      <c r="A6" s="66" t="s">
        <v>1279</v>
      </c>
      <c r="B6" s="152" t="s">
        <v>1276</v>
      </c>
      <c r="C6" s="161" t="s">
        <v>1214</v>
      </c>
      <c r="D6" s="162" t="s">
        <v>1215</v>
      </c>
      <c r="E6" s="153" t="s">
        <v>1216</v>
      </c>
      <c r="F6" s="96"/>
      <c r="G6" s="96"/>
      <c r="H6" s="96"/>
      <c r="I6" s="96"/>
      <c r="J6" s="96"/>
      <c r="K6" s="96"/>
      <c r="L6" s="133"/>
      <c r="M6" s="127"/>
      <c r="O6">
        <f t="shared" si="0"/>
        <v>0</v>
      </c>
    </row>
    <row r="7" spans="1:15" ht="12.75">
      <c r="A7" s="66" t="s">
        <v>1279</v>
      </c>
      <c r="B7" s="152" t="s">
        <v>1276</v>
      </c>
      <c r="C7" s="161" t="s">
        <v>1214</v>
      </c>
      <c r="D7" s="162" t="s">
        <v>1215</v>
      </c>
      <c r="E7" s="153" t="s">
        <v>1390</v>
      </c>
      <c r="F7" s="96"/>
      <c r="G7" s="96"/>
      <c r="H7" s="96"/>
      <c r="I7" s="96"/>
      <c r="J7" s="96"/>
      <c r="K7" s="96"/>
      <c r="L7" s="133"/>
      <c r="M7" s="127"/>
      <c r="O7">
        <f t="shared" si="0"/>
        <v>0</v>
      </c>
    </row>
    <row r="8" spans="1:15" ht="12.75">
      <c r="A8" s="66" t="s">
        <v>1279</v>
      </c>
      <c r="B8" s="152" t="s">
        <v>1276</v>
      </c>
      <c r="C8" s="161" t="s">
        <v>1214</v>
      </c>
      <c r="D8" s="162" t="s">
        <v>1215</v>
      </c>
      <c r="E8" s="153" t="s">
        <v>1391</v>
      </c>
      <c r="F8" s="96"/>
      <c r="G8" s="96"/>
      <c r="H8" s="96"/>
      <c r="I8" s="96"/>
      <c r="J8" s="96"/>
      <c r="K8" s="96"/>
      <c r="L8" s="133"/>
      <c r="M8" s="127"/>
      <c r="O8">
        <f t="shared" si="0"/>
        <v>0</v>
      </c>
    </row>
    <row r="9" spans="1:15" ht="25.5">
      <c r="A9" s="66" t="s">
        <v>1279</v>
      </c>
      <c r="B9" s="152" t="s">
        <v>1276</v>
      </c>
      <c r="C9" s="161" t="s">
        <v>1214</v>
      </c>
      <c r="D9" s="162" t="s">
        <v>1215</v>
      </c>
      <c r="E9" s="153" t="s">
        <v>1219</v>
      </c>
      <c r="F9" s="96"/>
      <c r="G9" s="96"/>
      <c r="H9" s="96"/>
      <c r="I9" s="96"/>
      <c r="J9" s="96"/>
      <c r="K9" s="96"/>
      <c r="L9" s="133"/>
      <c r="M9" s="127"/>
      <c r="O9">
        <f t="shared" si="0"/>
        <v>0</v>
      </c>
    </row>
    <row r="10" spans="1:15" ht="25.5">
      <c r="A10" s="66" t="s">
        <v>1279</v>
      </c>
      <c r="B10" s="152" t="s">
        <v>1276</v>
      </c>
      <c r="C10" s="164" t="s">
        <v>1214</v>
      </c>
      <c r="D10" s="166" t="s">
        <v>1220</v>
      </c>
      <c r="E10" s="165"/>
      <c r="F10" s="96"/>
      <c r="G10" s="96"/>
      <c r="H10" s="96"/>
      <c r="I10" s="96"/>
      <c r="J10" s="96"/>
      <c r="K10" s="96"/>
      <c r="L10" s="133"/>
      <c r="M10" s="127"/>
      <c r="O10">
        <f t="shared" si="0"/>
        <v>0</v>
      </c>
    </row>
    <row r="11" spans="1:15" ht="25.5">
      <c r="A11" s="66" t="s">
        <v>1279</v>
      </c>
      <c r="B11" s="152" t="s">
        <v>1276</v>
      </c>
      <c r="C11" s="161" t="s">
        <v>1214</v>
      </c>
      <c r="D11" s="162" t="s">
        <v>1220</v>
      </c>
      <c r="E11" s="153" t="s">
        <v>1216</v>
      </c>
      <c r="F11" s="96"/>
      <c r="G11" s="96"/>
      <c r="H11" s="96"/>
      <c r="I11" s="96"/>
      <c r="J11" s="96"/>
      <c r="K11" s="96"/>
      <c r="L11" s="133"/>
      <c r="M11" s="127"/>
      <c r="O11">
        <f t="shared" si="0"/>
        <v>0</v>
      </c>
    </row>
    <row r="12" spans="1:15" ht="25.5">
      <c r="A12" s="66" t="s">
        <v>1279</v>
      </c>
      <c r="B12" s="152" t="s">
        <v>1276</v>
      </c>
      <c r="C12" s="161" t="s">
        <v>1214</v>
      </c>
      <c r="D12" s="162" t="s">
        <v>1220</v>
      </c>
      <c r="E12" s="153" t="s">
        <v>1221</v>
      </c>
      <c r="F12" s="96"/>
      <c r="G12" s="96"/>
      <c r="H12" s="96"/>
      <c r="I12" s="96"/>
      <c r="J12" s="96"/>
      <c r="K12" s="96"/>
      <c r="L12" s="133"/>
      <c r="M12" s="127"/>
      <c r="O12">
        <f t="shared" si="0"/>
        <v>0</v>
      </c>
    </row>
    <row r="13" spans="1:15" ht="25.5">
      <c r="A13" s="66" t="s">
        <v>1279</v>
      </c>
      <c r="B13" s="152" t="s">
        <v>1276</v>
      </c>
      <c r="C13" s="164" t="s">
        <v>1214</v>
      </c>
      <c r="D13" s="166" t="s">
        <v>1222</v>
      </c>
      <c r="E13" s="165"/>
      <c r="F13" s="96"/>
      <c r="G13" s="96"/>
      <c r="H13" s="96"/>
      <c r="I13" s="96"/>
      <c r="J13" s="96"/>
      <c r="K13" s="96"/>
      <c r="L13" s="133"/>
      <c r="M13" s="127"/>
      <c r="O13">
        <f t="shared" si="0"/>
        <v>0</v>
      </c>
    </row>
    <row r="14" spans="1:15" ht="25.5">
      <c r="A14" s="66" t="s">
        <v>1279</v>
      </c>
      <c r="B14" s="152" t="s">
        <v>1276</v>
      </c>
      <c r="C14" s="161" t="s">
        <v>1214</v>
      </c>
      <c r="D14" s="163" t="s">
        <v>1222</v>
      </c>
      <c r="E14" s="153" t="s">
        <v>3172</v>
      </c>
      <c r="F14" s="96"/>
      <c r="G14" s="96"/>
      <c r="H14" s="96"/>
      <c r="I14" s="96"/>
      <c r="J14" s="96"/>
      <c r="K14" s="96"/>
      <c r="L14" s="133"/>
      <c r="M14" s="127"/>
      <c r="O14">
        <f t="shared" si="0"/>
        <v>0</v>
      </c>
    </row>
    <row r="15" spans="1:15" ht="12.75">
      <c r="A15" s="66" t="s">
        <v>1279</v>
      </c>
      <c r="B15" s="152" t="s">
        <v>1276</v>
      </c>
      <c r="C15" s="161" t="s">
        <v>1214</v>
      </c>
      <c r="D15" s="163" t="s">
        <v>1222</v>
      </c>
      <c r="E15" s="153" t="s">
        <v>1392</v>
      </c>
      <c r="F15" s="96"/>
      <c r="G15" s="96"/>
      <c r="H15" s="96"/>
      <c r="I15" s="96"/>
      <c r="J15" s="96"/>
      <c r="K15" s="96"/>
      <c r="L15" s="133"/>
      <c r="M15" s="127"/>
      <c r="O15">
        <f t="shared" si="0"/>
        <v>0</v>
      </c>
    </row>
    <row r="16" spans="1:15" ht="12.75">
      <c r="A16" s="66" t="s">
        <v>1279</v>
      </c>
      <c r="B16" s="152" t="s">
        <v>1276</v>
      </c>
      <c r="C16" s="161" t="s">
        <v>1214</v>
      </c>
      <c r="D16" s="163" t="s">
        <v>1222</v>
      </c>
      <c r="E16" s="154" t="s">
        <v>1393</v>
      </c>
      <c r="F16" s="96"/>
      <c r="G16" s="96"/>
      <c r="H16" s="96"/>
      <c r="I16" s="96"/>
      <c r="J16" s="96"/>
      <c r="K16" s="96"/>
      <c r="L16" s="133"/>
      <c r="M16" s="127"/>
      <c r="O16">
        <f t="shared" si="0"/>
        <v>0</v>
      </c>
    </row>
    <row r="17" spans="1:15" ht="12.75">
      <c r="A17" s="66" t="s">
        <v>1279</v>
      </c>
      <c r="B17" s="152" t="s">
        <v>1276</v>
      </c>
      <c r="C17" s="161" t="s">
        <v>1214</v>
      </c>
      <c r="D17" s="163" t="s">
        <v>1222</v>
      </c>
      <c r="E17" s="154" t="s">
        <v>1394</v>
      </c>
      <c r="F17" s="96"/>
      <c r="G17" s="96"/>
      <c r="H17" s="96"/>
      <c r="I17" s="96"/>
      <c r="J17" s="96"/>
      <c r="K17" s="96"/>
      <c r="L17" s="133"/>
      <c r="M17" s="127"/>
      <c r="O17">
        <f t="shared" si="0"/>
        <v>0</v>
      </c>
    </row>
    <row r="18" spans="1:15" ht="25.5">
      <c r="A18" s="66" t="s">
        <v>1279</v>
      </c>
      <c r="B18" s="152" t="s">
        <v>1276</v>
      </c>
      <c r="C18" s="161" t="s">
        <v>1214</v>
      </c>
      <c r="D18" s="163" t="s">
        <v>1222</v>
      </c>
      <c r="E18" s="154" t="s">
        <v>1395</v>
      </c>
      <c r="F18" s="96"/>
      <c r="G18" s="96"/>
      <c r="H18" s="96"/>
      <c r="I18" s="96"/>
      <c r="J18" s="96"/>
      <c r="K18" s="96"/>
      <c r="L18" s="133"/>
      <c r="M18" s="127"/>
      <c r="O18">
        <f t="shared" si="0"/>
        <v>0</v>
      </c>
    </row>
    <row r="19" spans="1:15" ht="12.75">
      <c r="A19" s="66" t="s">
        <v>1279</v>
      </c>
      <c r="B19" s="152" t="s">
        <v>1276</v>
      </c>
      <c r="C19" s="161" t="s">
        <v>1214</v>
      </c>
      <c r="D19" s="163" t="s">
        <v>1222</v>
      </c>
      <c r="E19" s="154" t="s">
        <v>1224</v>
      </c>
      <c r="F19" s="96"/>
      <c r="G19" s="96"/>
      <c r="H19" s="96"/>
      <c r="I19" s="96"/>
      <c r="J19" s="96"/>
      <c r="K19" s="96"/>
      <c r="L19" s="133"/>
      <c r="M19" s="127"/>
      <c r="O19">
        <f t="shared" si="0"/>
        <v>0</v>
      </c>
    </row>
    <row r="20" spans="1:15" ht="12.75">
      <c r="A20" s="66" t="s">
        <v>1279</v>
      </c>
      <c r="B20" s="152" t="s">
        <v>1276</v>
      </c>
      <c r="C20" s="164" t="s">
        <v>1214</v>
      </c>
      <c r="D20" s="166" t="s">
        <v>1225</v>
      </c>
      <c r="E20" s="170"/>
      <c r="F20" s="96"/>
      <c r="G20" s="96"/>
      <c r="H20" s="96"/>
      <c r="I20" s="96"/>
      <c r="J20" s="96"/>
      <c r="K20" s="96"/>
      <c r="L20" s="133"/>
      <c r="M20" s="127"/>
      <c r="O20">
        <f t="shared" si="0"/>
        <v>0</v>
      </c>
    </row>
    <row r="21" spans="1:15" ht="12.75">
      <c r="A21" s="66" t="s">
        <v>1279</v>
      </c>
      <c r="B21" s="152" t="s">
        <v>1276</v>
      </c>
      <c r="C21" s="161" t="s">
        <v>1214</v>
      </c>
      <c r="D21" s="162" t="s">
        <v>1225</v>
      </c>
      <c r="E21" s="155" t="s">
        <v>1226</v>
      </c>
      <c r="F21" s="96"/>
      <c r="G21" s="96"/>
      <c r="H21" s="96"/>
      <c r="I21" s="96"/>
      <c r="J21" s="96"/>
      <c r="K21" s="96"/>
      <c r="L21" s="133"/>
      <c r="M21" s="127"/>
      <c r="O21">
        <f t="shared" si="0"/>
        <v>0</v>
      </c>
    </row>
    <row r="22" spans="1:15" ht="12.75">
      <c r="A22" s="66" t="s">
        <v>1279</v>
      </c>
      <c r="B22" s="152" t="s">
        <v>1276</v>
      </c>
      <c r="C22" s="161" t="s">
        <v>1214</v>
      </c>
      <c r="D22" s="162" t="s">
        <v>1225</v>
      </c>
      <c r="E22" s="155" t="s">
        <v>1273</v>
      </c>
      <c r="F22" s="96"/>
      <c r="G22" s="96"/>
      <c r="H22" s="96"/>
      <c r="I22" s="96"/>
      <c r="J22" s="96"/>
      <c r="K22" s="96"/>
      <c r="L22" s="133"/>
      <c r="M22" s="127"/>
      <c r="O22">
        <f t="shared" si="0"/>
        <v>0</v>
      </c>
    </row>
    <row r="23" spans="1:15" ht="25.5">
      <c r="A23" s="66" t="s">
        <v>1279</v>
      </c>
      <c r="B23" s="152" t="s">
        <v>1276</v>
      </c>
      <c r="C23" s="164" t="s">
        <v>1214</v>
      </c>
      <c r="D23" s="169" t="s">
        <v>1227</v>
      </c>
      <c r="E23" s="169"/>
      <c r="F23" s="96"/>
      <c r="G23" s="96"/>
      <c r="H23" s="96"/>
      <c r="I23" s="96"/>
      <c r="J23" s="96"/>
      <c r="K23" s="96"/>
      <c r="L23" s="133"/>
      <c r="M23" s="127"/>
      <c r="O23">
        <f t="shared" si="0"/>
        <v>0</v>
      </c>
    </row>
    <row r="24" spans="1:15" ht="25.5">
      <c r="A24" s="66" t="s">
        <v>1279</v>
      </c>
      <c r="B24" s="152" t="s">
        <v>1276</v>
      </c>
      <c r="C24" s="161" t="s">
        <v>1214</v>
      </c>
      <c r="D24" s="155" t="s">
        <v>1227</v>
      </c>
      <c r="E24" s="153" t="s">
        <v>1396</v>
      </c>
      <c r="F24" s="96"/>
      <c r="G24" s="96"/>
      <c r="H24" s="96"/>
      <c r="I24" s="96"/>
      <c r="J24" s="96"/>
      <c r="K24" s="96"/>
      <c r="L24" s="133"/>
      <c r="M24" s="127"/>
      <c r="O24">
        <f t="shared" si="0"/>
        <v>0</v>
      </c>
    </row>
    <row r="25" spans="1:15" ht="38.25">
      <c r="A25" s="66" t="s">
        <v>1279</v>
      </c>
      <c r="B25" s="152" t="s">
        <v>1276</v>
      </c>
      <c r="C25" s="161" t="s">
        <v>1228</v>
      </c>
      <c r="D25" s="162" t="s">
        <v>1229</v>
      </c>
      <c r="E25" s="156" t="s">
        <v>1397</v>
      </c>
      <c r="F25" s="96"/>
      <c r="G25" s="96"/>
      <c r="H25" s="96"/>
      <c r="I25" s="96"/>
      <c r="J25" s="96"/>
      <c r="K25" s="96"/>
      <c r="L25" s="133"/>
      <c r="M25" s="127"/>
      <c r="O25">
        <f t="shared" si="0"/>
        <v>0</v>
      </c>
    </row>
    <row r="26" spans="1:15" ht="38.25">
      <c r="A26" s="66" t="s">
        <v>1279</v>
      </c>
      <c r="B26" s="152" t="s">
        <v>1276</v>
      </c>
      <c r="C26" s="161" t="s">
        <v>1228</v>
      </c>
      <c r="D26" s="162" t="s">
        <v>1229</v>
      </c>
      <c r="E26" s="156" t="s">
        <v>1230</v>
      </c>
      <c r="F26" s="96"/>
      <c r="G26" s="96"/>
      <c r="H26" s="96"/>
      <c r="I26" s="96"/>
      <c r="J26" s="96"/>
      <c r="K26" s="96"/>
      <c r="L26" s="133"/>
      <c r="M26" s="127"/>
      <c r="O26">
        <f t="shared" si="0"/>
        <v>0</v>
      </c>
    </row>
    <row r="27" spans="1:15" ht="38.25">
      <c r="A27" s="66" t="s">
        <v>1279</v>
      </c>
      <c r="B27" s="152" t="s">
        <v>1276</v>
      </c>
      <c r="C27" s="164" t="s">
        <v>1228</v>
      </c>
      <c r="D27" s="171" t="s">
        <v>1231</v>
      </c>
      <c r="E27" s="169"/>
      <c r="F27" s="96"/>
      <c r="G27" s="96"/>
      <c r="H27" s="96"/>
      <c r="I27" s="96"/>
      <c r="J27" s="96"/>
      <c r="K27" s="96"/>
      <c r="L27" s="133"/>
      <c r="M27" s="127"/>
      <c r="O27">
        <f t="shared" si="0"/>
        <v>0</v>
      </c>
    </row>
    <row r="28" spans="1:15" ht="38.25">
      <c r="A28" s="66" t="s">
        <v>1279</v>
      </c>
      <c r="B28" s="152" t="s">
        <v>1276</v>
      </c>
      <c r="C28" s="161" t="s">
        <v>1228</v>
      </c>
      <c r="D28" s="157" t="s">
        <v>1398</v>
      </c>
      <c r="E28" s="155" t="s">
        <v>1399</v>
      </c>
      <c r="F28" s="96"/>
      <c r="G28" s="96"/>
      <c r="H28" s="96"/>
      <c r="I28" s="96"/>
      <c r="J28" s="96"/>
      <c r="K28" s="96"/>
      <c r="L28" s="133"/>
      <c r="M28" s="127"/>
      <c r="O28">
        <f t="shared" si="0"/>
        <v>0</v>
      </c>
    </row>
    <row r="29" spans="1:15" ht="38.25">
      <c r="A29" s="66" t="s">
        <v>1279</v>
      </c>
      <c r="B29" s="152" t="s">
        <v>1276</v>
      </c>
      <c r="C29" s="161" t="s">
        <v>1228</v>
      </c>
      <c r="D29" s="157" t="s">
        <v>1234</v>
      </c>
      <c r="E29" s="155" t="s">
        <v>1400</v>
      </c>
      <c r="F29" s="96"/>
      <c r="G29" s="96"/>
      <c r="H29" s="96"/>
      <c r="I29" s="96"/>
      <c r="J29" s="96"/>
      <c r="K29" s="96"/>
      <c r="L29" s="133"/>
      <c r="M29" s="127"/>
      <c r="O29">
        <f t="shared" si="0"/>
        <v>0</v>
      </c>
    </row>
    <row r="30" spans="1:15" ht="38.25">
      <c r="A30" s="66" t="s">
        <v>1279</v>
      </c>
      <c r="B30" s="152" t="s">
        <v>1276</v>
      </c>
      <c r="C30" s="164" t="s">
        <v>1228</v>
      </c>
      <c r="D30" s="171" t="s">
        <v>1240</v>
      </c>
      <c r="E30" s="172"/>
      <c r="F30" s="96"/>
      <c r="G30" s="96"/>
      <c r="H30" s="96"/>
      <c r="I30" s="96"/>
      <c r="J30" s="96"/>
      <c r="K30" s="96"/>
      <c r="L30" s="133"/>
      <c r="M30" s="127"/>
      <c r="O30">
        <f t="shared" si="0"/>
        <v>0</v>
      </c>
    </row>
    <row r="31" spans="1:15" ht="38.25">
      <c r="A31" s="66" t="s">
        <v>1279</v>
      </c>
      <c r="B31" s="152" t="s">
        <v>1276</v>
      </c>
      <c r="C31" s="164" t="s">
        <v>1228</v>
      </c>
      <c r="D31" s="171" t="s">
        <v>1241</v>
      </c>
      <c r="E31" s="172"/>
      <c r="F31" s="96"/>
      <c r="G31" s="96"/>
      <c r="H31" s="96"/>
      <c r="I31" s="96"/>
      <c r="J31" s="96"/>
      <c r="K31" s="96"/>
      <c r="L31" s="133"/>
      <c r="M31" s="127"/>
      <c r="O31">
        <f t="shared" si="0"/>
        <v>0</v>
      </c>
    </row>
    <row r="32" spans="1:15" ht="38.25">
      <c r="A32" s="66" t="s">
        <v>1279</v>
      </c>
      <c r="B32" s="152" t="s">
        <v>1276</v>
      </c>
      <c r="C32" s="161" t="s">
        <v>1228</v>
      </c>
      <c r="D32" s="157" t="s">
        <v>1243</v>
      </c>
      <c r="E32" s="156" t="s">
        <v>1396</v>
      </c>
      <c r="F32" s="96"/>
      <c r="G32" s="96"/>
      <c r="H32" s="96"/>
      <c r="I32" s="96"/>
      <c r="J32" s="96"/>
      <c r="K32" s="96"/>
      <c r="L32" s="133"/>
      <c r="M32" s="127"/>
      <c r="O32">
        <f t="shared" si="0"/>
        <v>0</v>
      </c>
    </row>
    <row r="33" spans="1:15" ht="12.75">
      <c r="A33" s="66" t="s">
        <v>1279</v>
      </c>
      <c r="B33" s="152" t="s">
        <v>1276</v>
      </c>
      <c r="C33" s="167" t="s">
        <v>1244</v>
      </c>
      <c r="D33" s="173"/>
      <c r="E33" s="174"/>
      <c r="F33" s="96"/>
      <c r="G33" s="96"/>
      <c r="H33" s="96"/>
      <c r="I33" s="96"/>
      <c r="J33" s="96"/>
      <c r="K33" s="96"/>
      <c r="L33" s="133"/>
      <c r="M33" s="127"/>
      <c r="O33">
        <f t="shared" si="0"/>
        <v>0</v>
      </c>
    </row>
    <row r="34" spans="1:15" ht="25.5">
      <c r="A34" s="66" t="s">
        <v>1279</v>
      </c>
      <c r="B34" s="152" t="s">
        <v>1276</v>
      </c>
      <c r="C34" s="164" t="s">
        <v>1244</v>
      </c>
      <c r="D34" s="166" t="s">
        <v>1245</v>
      </c>
      <c r="E34" s="172"/>
      <c r="F34" s="96"/>
      <c r="G34" s="96"/>
      <c r="H34" s="96"/>
      <c r="I34" s="96"/>
      <c r="J34" s="96"/>
      <c r="K34" s="96"/>
      <c r="L34" s="133"/>
      <c r="M34" s="127"/>
      <c r="O34">
        <f t="shared" si="0"/>
        <v>0</v>
      </c>
    </row>
    <row r="35" spans="1:15" ht="25.5">
      <c r="A35" s="66" t="s">
        <v>1279</v>
      </c>
      <c r="B35" s="152" t="s">
        <v>1276</v>
      </c>
      <c r="C35" s="161" t="s">
        <v>1244</v>
      </c>
      <c r="D35" s="162" t="s">
        <v>1245</v>
      </c>
      <c r="E35" s="156" t="s">
        <v>1246</v>
      </c>
      <c r="F35" s="96"/>
      <c r="G35" s="96"/>
      <c r="H35" s="96"/>
      <c r="I35" s="96"/>
      <c r="J35" s="96"/>
      <c r="K35" s="96"/>
      <c r="L35" s="133"/>
      <c r="M35" s="127"/>
      <c r="O35">
        <f t="shared" si="0"/>
        <v>0</v>
      </c>
    </row>
    <row r="36" spans="1:15" ht="25.5">
      <c r="A36" s="66" t="s">
        <v>1279</v>
      </c>
      <c r="B36" s="152" t="s">
        <v>1276</v>
      </c>
      <c r="C36" s="161" t="s">
        <v>1244</v>
      </c>
      <c r="D36" s="162" t="s">
        <v>1245</v>
      </c>
      <c r="E36" s="156" t="s">
        <v>1247</v>
      </c>
      <c r="F36" s="96"/>
      <c r="G36" s="96"/>
      <c r="H36" s="96"/>
      <c r="I36" s="96"/>
      <c r="J36" s="96"/>
      <c r="K36" s="96"/>
      <c r="L36" s="133"/>
      <c r="M36" s="127"/>
      <c r="O36">
        <f t="shared" si="0"/>
        <v>0</v>
      </c>
    </row>
    <row r="37" spans="1:15" ht="25.5">
      <c r="A37" s="66" t="s">
        <v>1279</v>
      </c>
      <c r="B37" s="152" t="s">
        <v>1276</v>
      </c>
      <c r="C37" s="161" t="s">
        <v>1244</v>
      </c>
      <c r="D37" s="162" t="s">
        <v>1245</v>
      </c>
      <c r="E37" s="158" t="s">
        <v>1401</v>
      </c>
      <c r="F37" s="96"/>
      <c r="G37" s="96"/>
      <c r="H37" s="96"/>
      <c r="I37" s="96"/>
      <c r="J37" s="96"/>
      <c r="K37" s="96"/>
      <c r="L37" s="133"/>
      <c r="M37" s="127"/>
      <c r="O37">
        <f t="shared" si="0"/>
        <v>0</v>
      </c>
    </row>
    <row r="38" spans="1:15" ht="25.5">
      <c r="A38" s="66" t="s">
        <v>1279</v>
      </c>
      <c r="B38" s="152" t="s">
        <v>1276</v>
      </c>
      <c r="C38" s="161" t="s">
        <v>1244</v>
      </c>
      <c r="D38" s="162" t="s">
        <v>1245</v>
      </c>
      <c r="E38" s="158" t="s">
        <v>1402</v>
      </c>
      <c r="F38" s="96"/>
      <c r="G38" s="96"/>
      <c r="H38" s="96"/>
      <c r="I38" s="96"/>
      <c r="J38" s="96"/>
      <c r="K38" s="96"/>
      <c r="L38" s="133"/>
      <c r="M38" s="127"/>
      <c r="O38">
        <f t="shared" si="0"/>
        <v>0</v>
      </c>
    </row>
    <row r="39" spans="1:15" ht="12.75">
      <c r="A39" s="66" t="s">
        <v>1279</v>
      </c>
      <c r="B39" s="152" t="s">
        <v>1276</v>
      </c>
      <c r="C39" s="164" t="s">
        <v>1244</v>
      </c>
      <c r="D39" s="166" t="s">
        <v>1250</v>
      </c>
      <c r="E39" s="175"/>
      <c r="F39" s="96"/>
      <c r="G39" s="96"/>
      <c r="H39" s="96"/>
      <c r="I39" s="96"/>
      <c r="J39" s="96"/>
      <c r="K39" s="96"/>
      <c r="L39" s="133"/>
      <c r="M39" s="127"/>
      <c r="O39">
        <f t="shared" si="0"/>
        <v>0</v>
      </c>
    </row>
    <row r="40" spans="1:15" ht="12.75">
      <c r="A40" s="66" t="s">
        <v>1279</v>
      </c>
      <c r="B40" s="152" t="s">
        <v>1276</v>
      </c>
      <c r="C40" s="161" t="s">
        <v>1244</v>
      </c>
      <c r="D40" s="162" t="s">
        <v>1250</v>
      </c>
      <c r="E40" s="154" t="s">
        <v>434</v>
      </c>
      <c r="F40" s="96"/>
      <c r="G40" s="96"/>
      <c r="H40" s="96"/>
      <c r="I40" s="96"/>
      <c r="J40" s="96"/>
      <c r="K40" s="96"/>
      <c r="L40" s="133"/>
      <c r="M40" s="127"/>
      <c r="O40">
        <f t="shared" si="0"/>
        <v>0</v>
      </c>
    </row>
    <row r="41" spans="1:15" ht="12.75">
      <c r="A41" s="66" t="s">
        <v>1279</v>
      </c>
      <c r="B41" s="152" t="s">
        <v>1276</v>
      </c>
      <c r="C41" s="161" t="s">
        <v>1244</v>
      </c>
      <c r="D41" s="162" t="s">
        <v>1250</v>
      </c>
      <c r="E41" s="154" t="s">
        <v>1403</v>
      </c>
      <c r="F41" s="96"/>
      <c r="G41" s="96"/>
      <c r="H41" s="96"/>
      <c r="I41" s="96"/>
      <c r="J41" s="96"/>
      <c r="K41" s="96"/>
      <c r="L41" s="133"/>
      <c r="M41" s="127"/>
      <c r="O41">
        <f t="shared" si="0"/>
        <v>0</v>
      </c>
    </row>
    <row r="42" spans="1:15" ht="12.75">
      <c r="A42" s="66" t="s">
        <v>1279</v>
      </c>
      <c r="B42" s="152" t="s">
        <v>1276</v>
      </c>
      <c r="C42" s="161" t="s">
        <v>1244</v>
      </c>
      <c r="D42" s="162" t="s">
        <v>1250</v>
      </c>
      <c r="E42" s="154" t="s">
        <v>1249</v>
      </c>
      <c r="F42" s="96"/>
      <c r="G42" s="96"/>
      <c r="H42" s="96"/>
      <c r="I42" s="96"/>
      <c r="J42" s="96"/>
      <c r="K42" s="96"/>
      <c r="L42" s="133"/>
      <c r="M42" s="127"/>
      <c r="O42">
        <f t="shared" si="0"/>
        <v>0</v>
      </c>
    </row>
    <row r="43" spans="1:15" ht="12.75">
      <c r="A43" s="66" t="s">
        <v>1279</v>
      </c>
      <c r="B43" s="152" t="s">
        <v>1276</v>
      </c>
      <c r="C43" s="161" t="s">
        <v>1244</v>
      </c>
      <c r="D43" s="162" t="s">
        <v>1250</v>
      </c>
      <c r="E43" s="154" t="s">
        <v>1404</v>
      </c>
      <c r="F43" s="96"/>
      <c r="G43" s="96"/>
      <c r="H43" s="96"/>
      <c r="I43" s="96"/>
      <c r="J43" s="96"/>
      <c r="K43" s="96"/>
      <c r="L43" s="133"/>
      <c r="M43" s="127"/>
      <c r="O43">
        <f t="shared" si="0"/>
        <v>0</v>
      </c>
    </row>
    <row r="44" spans="1:15" ht="12.75">
      <c r="A44" s="66" t="s">
        <v>1279</v>
      </c>
      <c r="B44" s="152" t="s">
        <v>1276</v>
      </c>
      <c r="C44" s="164" t="s">
        <v>1244</v>
      </c>
      <c r="D44" s="166" t="s">
        <v>1253</v>
      </c>
      <c r="E44" s="170"/>
      <c r="F44" s="96"/>
      <c r="G44" s="96"/>
      <c r="H44" s="96"/>
      <c r="I44" s="96"/>
      <c r="J44" s="96"/>
      <c r="K44" s="96"/>
      <c r="L44" s="133"/>
      <c r="M44" s="127"/>
      <c r="O44">
        <f t="shared" si="0"/>
        <v>0</v>
      </c>
    </row>
    <row r="45" spans="1:15" ht="12.75">
      <c r="A45" s="66" t="s">
        <v>1279</v>
      </c>
      <c r="B45" s="152" t="s">
        <v>1276</v>
      </c>
      <c r="C45" s="161" t="s">
        <v>1244</v>
      </c>
      <c r="D45" s="162" t="s">
        <v>1253</v>
      </c>
      <c r="E45" s="154" t="s">
        <v>1403</v>
      </c>
      <c r="F45" s="96"/>
      <c r="G45" s="96"/>
      <c r="H45" s="96"/>
      <c r="I45" s="96"/>
      <c r="J45" s="96"/>
      <c r="K45" s="96"/>
      <c r="L45" s="133"/>
      <c r="M45" s="127"/>
      <c r="O45">
        <f t="shared" si="0"/>
        <v>0</v>
      </c>
    </row>
    <row r="46" spans="1:15" ht="12.75">
      <c r="A46" s="66" t="s">
        <v>1279</v>
      </c>
      <c r="B46" s="152" t="s">
        <v>1276</v>
      </c>
      <c r="C46" s="161" t="s">
        <v>1244</v>
      </c>
      <c r="D46" s="162" t="s">
        <v>1253</v>
      </c>
      <c r="E46" s="154" t="s">
        <v>1401</v>
      </c>
      <c r="F46" s="96"/>
      <c r="G46" s="96"/>
      <c r="H46" s="96"/>
      <c r="I46" s="96"/>
      <c r="J46" s="96"/>
      <c r="K46" s="96"/>
      <c r="L46" s="133"/>
      <c r="M46" s="127"/>
      <c r="O46">
        <f t="shared" si="0"/>
        <v>0</v>
      </c>
    </row>
    <row r="47" spans="1:15" ht="12.75">
      <c r="A47" s="66" t="s">
        <v>1279</v>
      </c>
      <c r="B47" s="152" t="s">
        <v>1276</v>
      </c>
      <c r="C47" s="161" t="s">
        <v>1244</v>
      </c>
      <c r="D47" s="162" t="s">
        <v>1253</v>
      </c>
      <c r="E47" s="153" t="s">
        <v>1254</v>
      </c>
      <c r="F47" s="96"/>
      <c r="G47" s="96"/>
      <c r="H47" s="96"/>
      <c r="I47" s="96"/>
      <c r="J47" s="96"/>
      <c r="K47" s="96"/>
      <c r="L47" s="133"/>
      <c r="M47" s="127"/>
      <c r="O47">
        <f t="shared" si="0"/>
        <v>0</v>
      </c>
    </row>
    <row r="48" spans="1:15" ht="12.75">
      <c r="A48" s="66" t="s">
        <v>1279</v>
      </c>
      <c r="B48" s="152" t="s">
        <v>1276</v>
      </c>
      <c r="C48" s="161" t="s">
        <v>1244</v>
      </c>
      <c r="D48" s="162" t="s">
        <v>1253</v>
      </c>
      <c r="E48" s="154" t="s">
        <v>434</v>
      </c>
      <c r="F48" s="96"/>
      <c r="G48" s="96"/>
      <c r="H48" s="96"/>
      <c r="I48" s="96"/>
      <c r="J48" s="96"/>
      <c r="K48" s="96"/>
      <c r="L48" s="133"/>
      <c r="M48" s="127"/>
      <c r="O48">
        <f t="shared" si="0"/>
        <v>0</v>
      </c>
    </row>
    <row r="49" spans="1:15" ht="12.75">
      <c r="A49" s="66" t="s">
        <v>1279</v>
      </c>
      <c r="B49" s="152" t="s">
        <v>1276</v>
      </c>
      <c r="C49" s="161" t="s">
        <v>1244</v>
      </c>
      <c r="D49" s="162" t="s">
        <v>1253</v>
      </c>
      <c r="E49" s="153" t="s">
        <v>1405</v>
      </c>
      <c r="F49" s="96"/>
      <c r="G49" s="96"/>
      <c r="H49" s="96"/>
      <c r="I49" s="96"/>
      <c r="J49" s="96"/>
      <c r="K49" s="96"/>
      <c r="L49" s="133"/>
      <c r="M49" s="127"/>
      <c r="O49">
        <f t="shared" si="0"/>
        <v>0</v>
      </c>
    </row>
    <row r="50" spans="1:15" ht="12.75">
      <c r="A50" s="66" t="s">
        <v>1279</v>
      </c>
      <c r="B50" s="152" t="s">
        <v>1276</v>
      </c>
      <c r="C50" s="161" t="s">
        <v>1244</v>
      </c>
      <c r="D50" s="162" t="s">
        <v>1253</v>
      </c>
      <c r="E50" s="154" t="s">
        <v>1404</v>
      </c>
      <c r="F50" s="96"/>
      <c r="G50" s="96"/>
      <c r="H50" s="96"/>
      <c r="I50" s="96"/>
      <c r="J50" s="96"/>
      <c r="K50" s="96"/>
      <c r="L50" s="133"/>
      <c r="M50" s="127"/>
      <c r="O50">
        <f t="shared" si="0"/>
        <v>0</v>
      </c>
    </row>
    <row r="51" spans="1:15" ht="25.5">
      <c r="A51" s="66" t="s">
        <v>1279</v>
      </c>
      <c r="B51" s="152" t="s">
        <v>1276</v>
      </c>
      <c r="C51" s="164" t="s">
        <v>1244</v>
      </c>
      <c r="D51" s="166" t="s">
        <v>1255</v>
      </c>
      <c r="E51" s="170"/>
      <c r="F51" s="96"/>
      <c r="G51" s="96"/>
      <c r="H51" s="96"/>
      <c r="I51" s="96"/>
      <c r="J51" s="96"/>
      <c r="K51" s="96"/>
      <c r="L51" s="133"/>
      <c r="M51" s="127"/>
      <c r="O51">
        <f t="shared" si="0"/>
        <v>0</v>
      </c>
    </row>
    <row r="52" spans="1:15" ht="25.5">
      <c r="A52" s="66" t="s">
        <v>1279</v>
      </c>
      <c r="B52" s="152" t="s">
        <v>1276</v>
      </c>
      <c r="C52" s="161" t="s">
        <v>1244</v>
      </c>
      <c r="D52" s="162" t="s">
        <v>1255</v>
      </c>
      <c r="E52" s="153" t="s">
        <v>1256</v>
      </c>
      <c r="F52" s="96"/>
      <c r="G52" s="96"/>
      <c r="H52" s="96"/>
      <c r="I52" s="96"/>
      <c r="J52" s="96"/>
      <c r="K52" s="96"/>
      <c r="L52" s="133"/>
      <c r="M52" s="127"/>
      <c r="O52">
        <f t="shared" si="0"/>
        <v>0</v>
      </c>
    </row>
    <row r="53" spans="1:15" ht="25.5">
      <c r="A53" s="66" t="s">
        <v>1279</v>
      </c>
      <c r="B53" s="152" t="s">
        <v>1276</v>
      </c>
      <c r="C53" s="161" t="s">
        <v>1244</v>
      </c>
      <c r="D53" s="162" t="s">
        <v>1255</v>
      </c>
      <c r="E53" s="153" t="s">
        <v>1259</v>
      </c>
      <c r="F53" s="96"/>
      <c r="G53" s="96"/>
      <c r="H53" s="96"/>
      <c r="I53" s="96"/>
      <c r="J53" s="96"/>
      <c r="K53" s="96"/>
      <c r="L53" s="133"/>
      <c r="M53" s="127"/>
      <c r="O53">
        <f t="shared" si="0"/>
        <v>0</v>
      </c>
    </row>
    <row r="54" spans="1:15" ht="25.5">
      <c r="A54" s="66" t="s">
        <v>1279</v>
      </c>
      <c r="B54" s="152" t="s">
        <v>1276</v>
      </c>
      <c r="C54" s="161" t="s">
        <v>1244</v>
      </c>
      <c r="D54" s="162" t="s">
        <v>1255</v>
      </c>
      <c r="E54" s="158" t="s">
        <v>1258</v>
      </c>
      <c r="F54" s="96"/>
      <c r="G54" s="96"/>
      <c r="H54" s="96"/>
      <c r="I54" s="96"/>
      <c r="J54" s="96"/>
      <c r="K54" s="96"/>
      <c r="L54" s="133"/>
      <c r="M54" s="127"/>
      <c r="O54">
        <f t="shared" si="0"/>
        <v>0</v>
      </c>
    </row>
    <row r="55" spans="1:15" ht="25.5">
      <c r="A55" s="66" t="s">
        <v>1279</v>
      </c>
      <c r="B55" s="152" t="s">
        <v>1276</v>
      </c>
      <c r="C55" s="161" t="s">
        <v>1244</v>
      </c>
      <c r="D55" s="162" t="s">
        <v>1255</v>
      </c>
      <c r="E55" s="153" t="s">
        <v>1257</v>
      </c>
      <c r="F55" s="96"/>
      <c r="G55" s="96"/>
      <c r="H55" s="96"/>
      <c r="I55" s="96"/>
      <c r="J55" s="96"/>
      <c r="K55" s="96"/>
      <c r="L55" s="133"/>
      <c r="M55" s="127"/>
      <c r="O55">
        <f t="shared" si="0"/>
        <v>0</v>
      </c>
    </row>
    <row r="56" spans="1:15" ht="25.5">
      <c r="A56" s="66" t="s">
        <v>1279</v>
      </c>
      <c r="B56" s="152" t="s">
        <v>1276</v>
      </c>
      <c r="C56" s="161" t="s">
        <v>1244</v>
      </c>
      <c r="D56" s="162" t="s">
        <v>1255</v>
      </c>
      <c r="E56" s="153" t="s">
        <v>1405</v>
      </c>
      <c r="F56" s="96"/>
      <c r="G56" s="96"/>
      <c r="H56" s="96"/>
      <c r="I56" s="96"/>
      <c r="J56" s="96"/>
      <c r="K56" s="96"/>
      <c r="L56" s="133"/>
      <c r="M56" s="127"/>
      <c r="O56">
        <f t="shared" si="0"/>
        <v>0</v>
      </c>
    </row>
    <row r="57" spans="1:15" ht="25.5">
      <c r="A57" s="66" t="s">
        <v>1279</v>
      </c>
      <c r="B57" s="152" t="s">
        <v>1276</v>
      </c>
      <c r="C57" s="161" t="s">
        <v>1244</v>
      </c>
      <c r="D57" s="162" t="s">
        <v>1255</v>
      </c>
      <c r="E57" s="153" t="s">
        <v>1404</v>
      </c>
      <c r="F57" s="96"/>
      <c r="G57" s="96"/>
      <c r="H57" s="96"/>
      <c r="I57" s="96"/>
      <c r="J57" s="96"/>
      <c r="K57" s="96"/>
      <c r="L57" s="133"/>
      <c r="M57" s="127"/>
      <c r="O57">
        <f t="shared" si="0"/>
        <v>0</v>
      </c>
    </row>
    <row r="58" spans="1:15" ht="12.75">
      <c r="A58" s="66" t="s">
        <v>1279</v>
      </c>
      <c r="B58" s="152" t="s">
        <v>1276</v>
      </c>
      <c r="C58" s="167" t="s">
        <v>1260</v>
      </c>
      <c r="D58" s="168"/>
      <c r="E58" s="176"/>
      <c r="F58" s="96"/>
      <c r="G58" s="96"/>
      <c r="H58" s="96"/>
      <c r="I58" s="96"/>
      <c r="J58" s="96"/>
      <c r="K58" s="96"/>
      <c r="L58" s="133"/>
      <c r="M58" s="127"/>
      <c r="O58">
        <f t="shared" si="0"/>
        <v>0</v>
      </c>
    </row>
    <row r="59" spans="1:15" ht="38.25">
      <c r="A59" s="66" t="s">
        <v>1279</v>
      </c>
      <c r="B59" s="152" t="s">
        <v>1276</v>
      </c>
      <c r="C59" s="164" t="s">
        <v>1260</v>
      </c>
      <c r="D59" s="164" t="s">
        <v>1261</v>
      </c>
      <c r="E59" s="165"/>
      <c r="F59" s="96"/>
      <c r="G59" s="96"/>
      <c r="H59" s="96"/>
      <c r="I59" s="96"/>
      <c r="J59" s="96"/>
      <c r="K59" s="96"/>
      <c r="L59" s="133"/>
      <c r="M59" s="127"/>
      <c r="O59">
        <f t="shared" si="0"/>
        <v>0</v>
      </c>
    </row>
    <row r="60" spans="1:15" ht="38.25">
      <c r="A60" s="66" t="s">
        <v>1279</v>
      </c>
      <c r="B60" s="152" t="s">
        <v>1276</v>
      </c>
      <c r="C60" s="161" t="s">
        <v>1260</v>
      </c>
      <c r="D60" s="161" t="s">
        <v>1261</v>
      </c>
      <c r="E60" s="155" t="s">
        <v>1256</v>
      </c>
      <c r="F60" s="96"/>
      <c r="G60" s="96"/>
      <c r="H60" s="96"/>
      <c r="I60" s="96"/>
      <c r="J60" s="96"/>
      <c r="K60" s="96"/>
      <c r="L60" s="133"/>
      <c r="M60" s="127"/>
      <c r="O60">
        <f t="shared" si="0"/>
        <v>0</v>
      </c>
    </row>
    <row r="61" spans="1:15" ht="38.25">
      <c r="A61" s="66" t="s">
        <v>1279</v>
      </c>
      <c r="B61" s="152" t="s">
        <v>1276</v>
      </c>
      <c r="C61" s="161" t="s">
        <v>1260</v>
      </c>
      <c r="D61" s="161" t="s">
        <v>1261</v>
      </c>
      <c r="E61" s="159" t="s">
        <v>1258</v>
      </c>
      <c r="F61" s="96"/>
      <c r="G61" s="96"/>
      <c r="H61" s="96"/>
      <c r="I61" s="96"/>
      <c r="J61" s="96"/>
      <c r="K61" s="96"/>
      <c r="L61" s="133"/>
      <c r="M61" s="127"/>
      <c r="O61">
        <f t="shared" si="0"/>
        <v>0</v>
      </c>
    </row>
    <row r="62" spans="1:15" ht="38.25">
      <c r="A62" s="66" t="s">
        <v>1279</v>
      </c>
      <c r="B62" s="152" t="s">
        <v>1276</v>
      </c>
      <c r="C62" s="161" t="s">
        <v>1260</v>
      </c>
      <c r="D62" s="161" t="s">
        <v>1261</v>
      </c>
      <c r="E62" s="159" t="s">
        <v>1406</v>
      </c>
      <c r="F62" s="96"/>
      <c r="G62" s="96"/>
      <c r="H62" s="96"/>
      <c r="I62" s="96"/>
      <c r="J62" s="96"/>
      <c r="K62" s="96"/>
      <c r="L62" s="133"/>
      <c r="M62" s="127"/>
      <c r="O62">
        <f t="shared" si="0"/>
        <v>0</v>
      </c>
    </row>
    <row r="63" spans="1:15" ht="38.25">
      <c r="A63" s="66" t="s">
        <v>1279</v>
      </c>
      <c r="B63" s="152" t="s">
        <v>1276</v>
      </c>
      <c r="C63" s="161" t="s">
        <v>1260</v>
      </c>
      <c r="D63" s="161" t="s">
        <v>1261</v>
      </c>
      <c r="E63" s="159" t="s">
        <v>1257</v>
      </c>
      <c r="F63" s="96"/>
      <c r="G63" s="96"/>
      <c r="H63" s="96"/>
      <c r="I63" s="96"/>
      <c r="J63" s="96"/>
      <c r="K63" s="96"/>
      <c r="L63" s="133"/>
      <c r="M63" s="127"/>
      <c r="O63">
        <f t="shared" si="0"/>
        <v>0</v>
      </c>
    </row>
    <row r="64" spans="1:15" ht="38.25">
      <c r="A64" s="66" t="s">
        <v>1279</v>
      </c>
      <c r="B64" s="152" t="s">
        <v>1276</v>
      </c>
      <c r="C64" s="161" t="s">
        <v>1260</v>
      </c>
      <c r="D64" s="161" t="s">
        <v>1261</v>
      </c>
      <c r="E64" s="160" t="s">
        <v>1263</v>
      </c>
      <c r="F64" s="96"/>
      <c r="G64" s="96"/>
      <c r="H64" s="96"/>
      <c r="I64" s="96"/>
      <c r="J64" s="96"/>
      <c r="K64" s="96"/>
      <c r="L64" s="133"/>
      <c r="M64" s="127"/>
      <c r="O64">
        <f t="shared" si="0"/>
        <v>0</v>
      </c>
    </row>
    <row r="65" spans="1:15" ht="38.25">
      <c r="A65" s="66" t="s">
        <v>1279</v>
      </c>
      <c r="B65" s="152" t="s">
        <v>1276</v>
      </c>
      <c r="C65" s="161" t="s">
        <v>1260</v>
      </c>
      <c r="D65" s="161" t="s">
        <v>1261</v>
      </c>
      <c r="E65" s="160" t="s">
        <v>1404</v>
      </c>
      <c r="F65" s="96"/>
      <c r="G65" s="96"/>
      <c r="H65" s="96"/>
      <c r="I65" s="96"/>
      <c r="J65" s="96"/>
      <c r="K65" s="96"/>
      <c r="L65" s="133"/>
      <c r="M65" s="127"/>
      <c r="O65">
        <f t="shared" si="0"/>
        <v>0</v>
      </c>
    </row>
  </sheetData>
  <sheetProtection/>
  <autoFilter ref="B2:E2"/>
  <mergeCells count="1">
    <mergeCell ref="C1:E1"/>
  </mergeCells>
  <dataValidations count="1">
    <dataValidation type="list" allowBlank="1" showInputMessage="1" showErrorMessage="1" sqref="B4:B65">
      <formula1>$N$1:$N$2</formula1>
    </dataValidation>
  </dataValidations>
  <printOptions/>
  <pageMargins left="0.25" right="0.25" top="0.75" bottom="0.75" header="0.3" footer="0.3"/>
  <pageSetup fitToHeight="0" fitToWidth="1" horizontalDpi="600" verticalDpi="600" orientation="landscape" paperSize="8" scale="50" r:id="rId2"/>
  <colBreaks count="1" manualBreakCount="1">
    <brk id="12" max="65535" man="1"/>
  </colBreaks>
  <legacyDrawing r:id="rId1"/>
</worksheet>
</file>

<file path=xl/worksheets/sheet5.xml><?xml version="1.0" encoding="utf-8"?>
<worksheet xmlns="http://schemas.openxmlformats.org/spreadsheetml/2006/main" xmlns:r="http://schemas.openxmlformats.org/officeDocument/2006/relationships">
  <sheetPr codeName="Tabelle10">
    <pageSetUpPr fitToPage="1"/>
  </sheetPr>
  <dimension ref="A1:S72"/>
  <sheetViews>
    <sheetView showGridLines="0" zoomScalePageLayoutView="0" workbookViewId="0" topLeftCell="B1">
      <pane xSplit="4" ySplit="3" topLeftCell="F7" activePane="bottomRight" state="frozen"/>
      <selection pane="topLeft" activeCell="B1" sqref="B1"/>
      <selection pane="topRight" activeCell="F1" sqref="F1"/>
      <selection pane="bottomLeft" activeCell="B4" sqref="B4"/>
      <selection pane="bottomRight" activeCell="F4" sqref="F4"/>
    </sheetView>
  </sheetViews>
  <sheetFormatPr defaultColWidth="9.140625" defaultRowHeight="12.75"/>
  <cols>
    <col min="1" max="1" width="3.57421875" style="0" hidden="1" customWidth="1"/>
    <col min="2" max="2" width="4.57421875" style="0" customWidth="1"/>
    <col min="3" max="3" width="31.28125" style="0" customWidth="1"/>
    <col min="4" max="4" width="32.57421875" style="0" customWidth="1"/>
    <col min="5" max="5" width="31.57421875" style="0" customWidth="1"/>
    <col min="6" max="6" width="44.8515625" style="0" customWidth="1"/>
    <col min="7" max="7" width="35.57421875" style="0" customWidth="1"/>
    <col min="8" max="8" width="39.7109375" style="0" customWidth="1"/>
    <col min="9" max="9" width="42.57421875" style="0" customWidth="1"/>
    <col min="10" max="10" width="42.28125" style="0" customWidth="1"/>
    <col min="11" max="11" width="41.421875" style="0" customWidth="1"/>
    <col min="12" max="12" width="42.57421875" style="0" customWidth="1"/>
    <col min="13" max="13" width="3.140625" style="0" customWidth="1"/>
    <col min="14" max="14" width="4.8515625" style="0" hidden="1" customWidth="1"/>
    <col min="15" max="52" width="11.421875" style="0" hidden="1" customWidth="1"/>
  </cols>
  <sheetData>
    <row r="1" spans="2:19" s="107" customFormat="1" ht="249" customHeight="1" thickBot="1">
      <c r="B1" s="419"/>
      <c r="C1" s="549" t="s">
        <v>3168</v>
      </c>
      <c r="D1" s="550"/>
      <c r="E1" s="550"/>
      <c r="F1" s="436" t="s">
        <v>3169</v>
      </c>
      <c r="G1" s="431" t="s">
        <v>3170</v>
      </c>
      <c r="H1" s="431" t="s">
        <v>3171</v>
      </c>
      <c r="I1" s="431" t="s">
        <v>1283</v>
      </c>
      <c r="J1" s="422" t="s">
        <v>1284</v>
      </c>
      <c r="K1" s="422" t="s">
        <v>3033</v>
      </c>
      <c r="L1" s="423" t="s">
        <v>1319</v>
      </c>
      <c r="M1" s="127"/>
      <c r="N1" s="128" t="s">
        <v>1275</v>
      </c>
      <c r="O1" s="354" t="s">
        <v>3068</v>
      </c>
      <c r="P1" s="129"/>
      <c r="Q1" s="82"/>
      <c r="R1" s="82"/>
      <c r="S1" s="82"/>
    </row>
    <row r="2" spans="1:15" s="107" customFormat="1" ht="46.5" customHeight="1" thickBot="1">
      <c r="A2" s="324" t="s">
        <v>1278</v>
      </c>
      <c r="B2" s="424" t="s">
        <v>1274</v>
      </c>
      <c r="C2" s="149" t="s">
        <v>173</v>
      </c>
      <c r="D2" s="149" t="s">
        <v>1264</v>
      </c>
      <c r="E2" s="149" t="s">
        <v>1265</v>
      </c>
      <c r="F2" s="150" t="s">
        <v>3095</v>
      </c>
      <c r="G2" s="151" t="s">
        <v>1408</v>
      </c>
      <c r="H2" s="150" t="s">
        <v>1409</v>
      </c>
      <c r="I2" s="151" t="s">
        <v>1281</v>
      </c>
      <c r="J2" s="150" t="s">
        <v>1280</v>
      </c>
      <c r="K2" s="151" t="s">
        <v>3098</v>
      </c>
      <c r="L2" s="425" t="s">
        <v>1282</v>
      </c>
      <c r="M2" s="127"/>
      <c r="N2" s="128" t="s">
        <v>1276</v>
      </c>
      <c r="O2" s="356">
        <f>SUM(O3:O75)</f>
        <v>0</v>
      </c>
    </row>
    <row r="3" spans="1:13" s="107" customFormat="1" ht="24" customHeight="1" thickBot="1">
      <c r="A3" s="308" t="s">
        <v>1279</v>
      </c>
      <c r="B3" s="437" t="s">
        <v>3199</v>
      </c>
      <c r="C3" s="438" t="s">
        <v>1214</v>
      </c>
      <c r="D3" s="439" t="s">
        <v>1215</v>
      </c>
      <c r="E3" s="439" t="s">
        <v>1216</v>
      </c>
      <c r="F3" s="440" t="s">
        <v>1361</v>
      </c>
      <c r="G3" s="440" t="s">
        <v>1410</v>
      </c>
      <c r="H3" s="440" t="s">
        <v>3082</v>
      </c>
      <c r="I3" s="440" t="s">
        <v>1411</v>
      </c>
      <c r="J3" s="440" t="s">
        <v>3016</v>
      </c>
      <c r="K3" s="441"/>
      <c r="L3" s="442" t="s">
        <v>3015</v>
      </c>
      <c r="M3" s="127"/>
    </row>
    <row r="4" spans="1:15" ht="12.75">
      <c r="A4" s="308" t="s">
        <v>1279</v>
      </c>
      <c r="B4" s="328" t="s">
        <v>1276</v>
      </c>
      <c r="C4" s="329" t="s">
        <v>1214</v>
      </c>
      <c r="D4" s="330"/>
      <c r="E4" s="331"/>
      <c r="F4" s="133"/>
      <c r="G4" s="133"/>
      <c r="H4" s="133"/>
      <c r="I4" s="133"/>
      <c r="J4" s="133"/>
      <c r="K4" s="133"/>
      <c r="L4" s="133"/>
      <c r="M4" s="127"/>
      <c r="O4">
        <f>IF(OR(F4&lt;&gt;0,G4&lt;&gt;0,H4&lt;&gt;0,I4&lt;&gt;0,J4&lt;&gt;0,K4&lt;&gt;0,L4&lt;&gt;0),1,0)</f>
        <v>0</v>
      </c>
    </row>
    <row r="5" spans="1:15" ht="12.75">
      <c r="A5" s="308" t="s">
        <v>1279</v>
      </c>
      <c r="B5" s="152" t="s">
        <v>1276</v>
      </c>
      <c r="C5" s="314" t="s">
        <v>1214</v>
      </c>
      <c r="D5" s="313" t="s">
        <v>1215</v>
      </c>
      <c r="E5" s="312"/>
      <c r="F5" s="96"/>
      <c r="G5" s="96"/>
      <c r="H5" s="96"/>
      <c r="I5" s="96"/>
      <c r="J5" s="96"/>
      <c r="K5" s="96"/>
      <c r="L5" s="133"/>
      <c r="M5" s="127"/>
      <c r="O5">
        <f aca="true" t="shared" si="0" ref="O5:O68">IF(OR(F5&lt;&gt;0,G5&lt;&gt;0,H5&lt;&gt;0,I5&lt;&gt;0,J5&lt;&gt;0,K5&lt;&gt;0,L5&lt;&gt;0),1,0)</f>
        <v>0</v>
      </c>
    </row>
    <row r="6" spans="1:15" ht="12.75">
      <c r="A6" s="308" t="s">
        <v>1279</v>
      </c>
      <c r="B6" s="152" t="s">
        <v>1276</v>
      </c>
      <c r="C6" s="310" t="s">
        <v>1214</v>
      </c>
      <c r="D6" s="156" t="s">
        <v>1215</v>
      </c>
      <c r="E6" s="158" t="s">
        <v>1216</v>
      </c>
      <c r="F6" s="96"/>
      <c r="G6" s="96"/>
      <c r="H6" s="96"/>
      <c r="I6" s="96"/>
      <c r="J6" s="96"/>
      <c r="K6" s="96"/>
      <c r="L6" s="133"/>
      <c r="M6" s="127"/>
      <c r="O6">
        <f t="shared" si="0"/>
        <v>0</v>
      </c>
    </row>
    <row r="7" spans="1:15" ht="12.75">
      <c r="A7" s="308" t="s">
        <v>1279</v>
      </c>
      <c r="B7" s="152" t="s">
        <v>1276</v>
      </c>
      <c r="C7" s="310" t="s">
        <v>1214</v>
      </c>
      <c r="D7" s="156" t="s">
        <v>1215</v>
      </c>
      <c r="E7" s="158" t="s">
        <v>3008</v>
      </c>
      <c r="F7" s="96"/>
      <c r="G7" s="96"/>
      <c r="H7" s="96"/>
      <c r="I7" s="96"/>
      <c r="J7" s="96"/>
      <c r="K7" s="96"/>
      <c r="L7" s="133"/>
      <c r="M7" s="127"/>
      <c r="O7">
        <f t="shared" si="0"/>
        <v>0</v>
      </c>
    </row>
    <row r="8" spans="1:15" ht="12.75">
      <c r="A8" s="308" t="s">
        <v>1279</v>
      </c>
      <c r="B8" s="152" t="s">
        <v>1276</v>
      </c>
      <c r="C8" s="310" t="s">
        <v>1214</v>
      </c>
      <c r="D8" s="156" t="s">
        <v>1215</v>
      </c>
      <c r="E8" s="309" t="s">
        <v>3009</v>
      </c>
      <c r="F8" s="96"/>
      <c r="G8" s="96"/>
      <c r="H8" s="96"/>
      <c r="I8" s="96"/>
      <c r="J8" s="96"/>
      <c r="K8" s="96"/>
      <c r="L8" s="133"/>
      <c r="M8" s="127"/>
      <c r="O8">
        <f t="shared" si="0"/>
        <v>0</v>
      </c>
    </row>
    <row r="9" spans="1:15" ht="25.5">
      <c r="A9" s="308" t="s">
        <v>1279</v>
      </c>
      <c r="B9" s="152" t="s">
        <v>1276</v>
      </c>
      <c r="C9" s="310" t="s">
        <v>1214</v>
      </c>
      <c r="D9" s="156" t="s">
        <v>1215</v>
      </c>
      <c r="E9" s="158" t="s">
        <v>1219</v>
      </c>
      <c r="F9" s="96"/>
      <c r="G9" s="96"/>
      <c r="H9" s="96"/>
      <c r="I9" s="96"/>
      <c r="J9" s="96"/>
      <c r="K9" s="96"/>
      <c r="L9" s="133"/>
      <c r="M9" s="127"/>
      <c r="O9">
        <f t="shared" si="0"/>
        <v>0</v>
      </c>
    </row>
    <row r="10" spans="1:15" ht="25.5">
      <c r="A10" s="308" t="s">
        <v>1279</v>
      </c>
      <c r="B10" s="318" t="s">
        <v>1276</v>
      </c>
      <c r="C10" s="314" t="s">
        <v>1214</v>
      </c>
      <c r="D10" s="313" t="s">
        <v>1220</v>
      </c>
      <c r="E10" s="312"/>
      <c r="F10" s="96"/>
      <c r="G10" s="96"/>
      <c r="H10" s="96"/>
      <c r="I10" s="96"/>
      <c r="J10" s="96"/>
      <c r="K10" s="96"/>
      <c r="L10" s="133"/>
      <c r="M10" s="127"/>
      <c r="O10">
        <f t="shared" si="0"/>
        <v>0</v>
      </c>
    </row>
    <row r="11" spans="1:15" ht="25.5">
      <c r="A11" s="308" t="s">
        <v>1279</v>
      </c>
      <c r="B11" s="152" t="s">
        <v>1276</v>
      </c>
      <c r="C11" s="310" t="s">
        <v>1214</v>
      </c>
      <c r="D11" s="156" t="s">
        <v>1220</v>
      </c>
      <c r="E11" s="158" t="s">
        <v>1216</v>
      </c>
      <c r="F11" s="96"/>
      <c r="G11" s="96"/>
      <c r="H11" s="96"/>
      <c r="I11" s="96"/>
      <c r="J11" s="96"/>
      <c r="K11" s="96"/>
      <c r="L11" s="133"/>
      <c r="M11" s="127"/>
      <c r="O11">
        <f t="shared" si="0"/>
        <v>0</v>
      </c>
    </row>
    <row r="12" spans="1:15" ht="25.5">
      <c r="A12" s="308" t="s">
        <v>1279</v>
      </c>
      <c r="B12" s="152" t="s">
        <v>1276</v>
      </c>
      <c r="C12" s="310" t="s">
        <v>1214</v>
      </c>
      <c r="D12" s="156" t="s">
        <v>1220</v>
      </c>
      <c r="E12" s="158" t="s">
        <v>1221</v>
      </c>
      <c r="F12" s="96"/>
      <c r="G12" s="96"/>
      <c r="H12" s="96"/>
      <c r="I12" s="96"/>
      <c r="J12" s="96"/>
      <c r="K12" s="96"/>
      <c r="L12" s="133"/>
      <c r="M12" s="127"/>
      <c r="O12">
        <f t="shared" si="0"/>
        <v>0</v>
      </c>
    </row>
    <row r="13" spans="1:15" ht="25.5">
      <c r="A13" s="308" t="s">
        <v>1279</v>
      </c>
      <c r="B13" s="318" t="s">
        <v>1276</v>
      </c>
      <c r="C13" s="314" t="s">
        <v>1214</v>
      </c>
      <c r="D13" s="313" t="s">
        <v>1222</v>
      </c>
      <c r="E13" s="312"/>
      <c r="F13" s="96"/>
      <c r="G13" s="96"/>
      <c r="H13" s="96"/>
      <c r="I13" s="96"/>
      <c r="J13" s="96"/>
      <c r="K13" s="96"/>
      <c r="L13" s="133"/>
      <c r="M13" s="127"/>
      <c r="O13">
        <f t="shared" si="0"/>
        <v>0</v>
      </c>
    </row>
    <row r="14" spans="1:15" ht="25.5">
      <c r="A14" s="308" t="s">
        <v>1279</v>
      </c>
      <c r="B14" s="152" t="s">
        <v>1276</v>
      </c>
      <c r="C14" s="310" t="s">
        <v>1214</v>
      </c>
      <c r="D14" s="156" t="s">
        <v>1222</v>
      </c>
      <c r="E14" s="158" t="s">
        <v>3010</v>
      </c>
      <c r="F14" s="96"/>
      <c r="G14" s="96"/>
      <c r="H14" s="96"/>
      <c r="I14" s="96"/>
      <c r="J14" s="96"/>
      <c r="K14" s="96"/>
      <c r="L14" s="133"/>
      <c r="M14" s="127"/>
      <c r="O14">
        <f t="shared" si="0"/>
        <v>0</v>
      </c>
    </row>
    <row r="15" spans="1:15" ht="25.5">
      <c r="A15" s="308" t="s">
        <v>1279</v>
      </c>
      <c r="B15" s="152" t="s">
        <v>1276</v>
      </c>
      <c r="C15" s="310" t="s">
        <v>1214</v>
      </c>
      <c r="D15" s="156" t="s">
        <v>1222</v>
      </c>
      <c r="E15" s="158" t="s">
        <v>3017</v>
      </c>
      <c r="F15" s="96"/>
      <c r="G15" s="96"/>
      <c r="H15" s="96"/>
      <c r="I15" s="96"/>
      <c r="J15" s="96"/>
      <c r="K15" s="96"/>
      <c r="L15" s="133"/>
      <c r="M15" s="127"/>
      <c r="O15">
        <f t="shared" si="0"/>
        <v>0</v>
      </c>
    </row>
    <row r="16" spans="1:15" ht="25.5">
      <c r="A16" s="308" t="s">
        <v>1279</v>
      </c>
      <c r="B16" s="152" t="s">
        <v>1276</v>
      </c>
      <c r="C16" s="310" t="s">
        <v>1214</v>
      </c>
      <c r="D16" s="156" t="s">
        <v>1222</v>
      </c>
      <c r="E16" s="158" t="s">
        <v>1223</v>
      </c>
      <c r="F16" s="96"/>
      <c r="G16" s="96"/>
      <c r="H16" s="96"/>
      <c r="I16" s="96"/>
      <c r="J16" s="96"/>
      <c r="K16" s="96"/>
      <c r="L16" s="133"/>
      <c r="M16" s="127"/>
      <c r="O16">
        <f t="shared" si="0"/>
        <v>0</v>
      </c>
    </row>
    <row r="17" spans="1:15" ht="25.5">
      <c r="A17" s="308" t="s">
        <v>1279</v>
      </c>
      <c r="B17" s="152" t="s">
        <v>1276</v>
      </c>
      <c r="C17" s="310" t="s">
        <v>1214</v>
      </c>
      <c r="D17" s="156" t="s">
        <v>1222</v>
      </c>
      <c r="E17" s="158" t="s">
        <v>3018</v>
      </c>
      <c r="F17" s="96"/>
      <c r="G17" s="96"/>
      <c r="H17" s="96"/>
      <c r="I17" s="96"/>
      <c r="J17" s="96"/>
      <c r="K17" s="96"/>
      <c r="L17" s="133"/>
      <c r="M17" s="127"/>
      <c r="O17">
        <f t="shared" si="0"/>
        <v>0</v>
      </c>
    </row>
    <row r="18" spans="1:15" ht="25.5">
      <c r="A18" s="308" t="s">
        <v>1279</v>
      </c>
      <c r="B18" s="152" t="s">
        <v>1276</v>
      </c>
      <c r="C18" s="310" t="s">
        <v>1214</v>
      </c>
      <c r="D18" s="156" t="s">
        <v>1222</v>
      </c>
      <c r="E18" s="158" t="s">
        <v>3138</v>
      </c>
      <c r="F18" s="96"/>
      <c r="G18" s="96"/>
      <c r="H18" s="96"/>
      <c r="I18" s="96"/>
      <c r="J18" s="96"/>
      <c r="K18" s="96"/>
      <c r="L18" s="133"/>
      <c r="M18" s="127"/>
      <c r="O18">
        <f t="shared" si="0"/>
        <v>0</v>
      </c>
    </row>
    <row r="19" spans="1:15" ht="25.5">
      <c r="A19" s="308" t="s">
        <v>1279</v>
      </c>
      <c r="B19" s="152" t="s">
        <v>1276</v>
      </c>
      <c r="C19" s="310" t="s">
        <v>1214</v>
      </c>
      <c r="D19" s="156" t="s">
        <v>1222</v>
      </c>
      <c r="E19" s="158" t="s">
        <v>1224</v>
      </c>
      <c r="F19" s="96"/>
      <c r="G19" s="96"/>
      <c r="H19" s="96"/>
      <c r="I19" s="96"/>
      <c r="J19" s="96"/>
      <c r="K19" s="96"/>
      <c r="L19" s="133"/>
      <c r="M19" s="127"/>
      <c r="O19">
        <f t="shared" si="0"/>
        <v>0</v>
      </c>
    </row>
    <row r="20" spans="1:15" ht="12.75">
      <c r="A20" s="308" t="s">
        <v>1279</v>
      </c>
      <c r="B20" s="318" t="s">
        <v>1276</v>
      </c>
      <c r="C20" s="314" t="s">
        <v>1214</v>
      </c>
      <c r="D20" s="313" t="s">
        <v>1225</v>
      </c>
      <c r="E20" s="312"/>
      <c r="F20" s="96"/>
      <c r="G20" s="96"/>
      <c r="H20" s="96"/>
      <c r="I20" s="96"/>
      <c r="J20" s="96"/>
      <c r="K20" s="96"/>
      <c r="L20" s="133"/>
      <c r="M20" s="127"/>
      <c r="O20">
        <f t="shared" si="0"/>
        <v>0</v>
      </c>
    </row>
    <row r="21" spans="1:15" ht="12.75">
      <c r="A21" s="308" t="s">
        <v>1279</v>
      </c>
      <c r="B21" s="152" t="s">
        <v>1276</v>
      </c>
      <c r="C21" s="310" t="s">
        <v>1214</v>
      </c>
      <c r="D21" s="156" t="s">
        <v>1225</v>
      </c>
      <c r="E21" s="156" t="s">
        <v>1226</v>
      </c>
      <c r="F21" s="96"/>
      <c r="G21" s="96"/>
      <c r="H21" s="96"/>
      <c r="I21" s="96"/>
      <c r="J21" s="96"/>
      <c r="K21" s="96"/>
      <c r="L21" s="133"/>
      <c r="M21" s="127"/>
      <c r="O21">
        <f t="shared" si="0"/>
        <v>0</v>
      </c>
    </row>
    <row r="22" spans="1:15" ht="12.75">
      <c r="A22" s="308" t="s">
        <v>1279</v>
      </c>
      <c r="B22" s="152" t="s">
        <v>1276</v>
      </c>
      <c r="C22" s="310" t="s">
        <v>1214</v>
      </c>
      <c r="D22" s="156" t="s">
        <v>1225</v>
      </c>
      <c r="E22" s="156" t="s">
        <v>1273</v>
      </c>
      <c r="F22" s="96"/>
      <c r="G22" s="96"/>
      <c r="H22" s="96"/>
      <c r="I22" s="96"/>
      <c r="J22" s="96"/>
      <c r="K22" s="96"/>
      <c r="L22" s="133"/>
      <c r="M22" s="127"/>
      <c r="O22">
        <f t="shared" si="0"/>
        <v>0</v>
      </c>
    </row>
    <row r="23" spans="1:15" ht="25.5">
      <c r="A23" s="308" t="s">
        <v>1279</v>
      </c>
      <c r="B23" s="318" t="s">
        <v>1276</v>
      </c>
      <c r="C23" s="314" t="s">
        <v>1214</v>
      </c>
      <c r="D23" s="313" t="s">
        <v>1227</v>
      </c>
      <c r="E23" s="312" t="s">
        <v>3013</v>
      </c>
      <c r="F23" s="96"/>
      <c r="G23" s="96"/>
      <c r="H23" s="96"/>
      <c r="I23" s="96"/>
      <c r="J23" s="96"/>
      <c r="K23" s="96"/>
      <c r="L23" s="133"/>
      <c r="M23" s="127"/>
      <c r="O23">
        <f t="shared" si="0"/>
        <v>0</v>
      </c>
    </row>
    <row r="24" spans="1:15" ht="38.25">
      <c r="A24" s="308" t="s">
        <v>1279</v>
      </c>
      <c r="B24" s="316" t="s">
        <v>1276</v>
      </c>
      <c r="C24" s="315" t="s">
        <v>1228</v>
      </c>
      <c r="D24" s="317"/>
      <c r="E24" s="311"/>
      <c r="F24" s="96"/>
      <c r="G24" s="96"/>
      <c r="H24" s="96"/>
      <c r="I24" s="96"/>
      <c r="J24" s="96"/>
      <c r="K24" s="96"/>
      <c r="L24" s="133"/>
      <c r="M24" s="127"/>
      <c r="O24">
        <f t="shared" si="0"/>
        <v>0</v>
      </c>
    </row>
    <row r="25" spans="1:15" ht="38.25">
      <c r="A25" s="308" t="s">
        <v>1279</v>
      </c>
      <c r="B25" s="318" t="s">
        <v>1276</v>
      </c>
      <c r="C25" s="314" t="s">
        <v>1228</v>
      </c>
      <c r="D25" s="313" t="s">
        <v>1229</v>
      </c>
      <c r="E25" s="312"/>
      <c r="F25" s="96"/>
      <c r="G25" s="96"/>
      <c r="H25" s="96"/>
      <c r="I25" s="96"/>
      <c r="J25" s="96"/>
      <c r="K25" s="96"/>
      <c r="L25" s="133"/>
      <c r="M25" s="127"/>
      <c r="O25">
        <f t="shared" si="0"/>
        <v>0</v>
      </c>
    </row>
    <row r="26" spans="1:15" ht="38.25">
      <c r="A26" s="308" t="s">
        <v>1279</v>
      </c>
      <c r="B26" s="152" t="s">
        <v>1276</v>
      </c>
      <c r="C26" s="310" t="s">
        <v>1228</v>
      </c>
      <c r="D26" s="156" t="s">
        <v>1229</v>
      </c>
      <c r="E26" s="158" t="s">
        <v>1397</v>
      </c>
      <c r="F26" s="96"/>
      <c r="G26" s="96"/>
      <c r="H26" s="96"/>
      <c r="I26" s="96"/>
      <c r="J26" s="96"/>
      <c r="K26" s="96"/>
      <c r="L26" s="133"/>
      <c r="M26" s="127"/>
      <c r="O26">
        <f t="shared" si="0"/>
        <v>0</v>
      </c>
    </row>
    <row r="27" spans="1:15" ht="38.25">
      <c r="A27" s="308" t="s">
        <v>1279</v>
      </c>
      <c r="B27" s="152" t="s">
        <v>1276</v>
      </c>
      <c r="C27" s="310" t="s">
        <v>1228</v>
      </c>
      <c r="D27" s="156" t="s">
        <v>1229</v>
      </c>
      <c r="E27" s="158" t="s">
        <v>1230</v>
      </c>
      <c r="F27" s="96"/>
      <c r="G27" s="96"/>
      <c r="H27" s="96"/>
      <c r="I27" s="96"/>
      <c r="J27" s="96"/>
      <c r="K27" s="96"/>
      <c r="L27" s="133"/>
      <c r="M27" s="127"/>
      <c r="O27">
        <f t="shared" si="0"/>
        <v>0</v>
      </c>
    </row>
    <row r="28" spans="1:15" ht="38.25">
      <c r="A28" s="308" t="s">
        <v>1279</v>
      </c>
      <c r="B28" s="318" t="s">
        <v>1276</v>
      </c>
      <c r="C28" s="314" t="s">
        <v>1228</v>
      </c>
      <c r="D28" s="313" t="s">
        <v>1231</v>
      </c>
      <c r="E28" s="313"/>
      <c r="F28" s="96"/>
      <c r="G28" s="96"/>
      <c r="H28" s="96"/>
      <c r="I28" s="96"/>
      <c r="J28" s="96"/>
      <c r="K28" s="96"/>
      <c r="L28" s="133"/>
      <c r="M28" s="127"/>
      <c r="O28">
        <f t="shared" si="0"/>
        <v>0</v>
      </c>
    </row>
    <row r="29" spans="1:15" ht="38.25">
      <c r="A29" s="308" t="s">
        <v>1279</v>
      </c>
      <c r="B29" s="318" t="s">
        <v>1276</v>
      </c>
      <c r="C29" s="314" t="s">
        <v>1228</v>
      </c>
      <c r="D29" s="313" t="s">
        <v>1398</v>
      </c>
      <c r="E29" s="313" t="s">
        <v>1399</v>
      </c>
      <c r="F29" s="96"/>
      <c r="G29" s="96"/>
      <c r="H29" s="96"/>
      <c r="I29" s="96"/>
      <c r="J29" s="96"/>
      <c r="K29" s="96"/>
      <c r="L29" s="133"/>
      <c r="M29" s="127"/>
      <c r="O29">
        <f t="shared" si="0"/>
        <v>0</v>
      </c>
    </row>
    <row r="30" spans="1:15" ht="38.25">
      <c r="A30" s="308" t="s">
        <v>1279</v>
      </c>
      <c r="B30" s="318" t="s">
        <v>1276</v>
      </c>
      <c r="C30" s="314" t="s">
        <v>1228</v>
      </c>
      <c r="D30" s="313" t="s">
        <v>1234</v>
      </c>
      <c r="E30" s="313" t="s">
        <v>1400</v>
      </c>
      <c r="F30" s="96"/>
      <c r="G30" s="96"/>
      <c r="H30" s="96"/>
      <c r="I30" s="96"/>
      <c r="J30" s="96"/>
      <c r="K30" s="96"/>
      <c r="L30" s="133"/>
      <c r="M30" s="127"/>
      <c r="O30">
        <f t="shared" si="0"/>
        <v>0</v>
      </c>
    </row>
    <row r="31" spans="1:15" ht="38.25">
      <c r="A31" s="308" t="s">
        <v>1279</v>
      </c>
      <c r="B31" s="318" t="s">
        <v>1276</v>
      </c>
      <c r="C31" s="314" t="s">
        <v>1228</v>
      </c>
      <c r="D31" s="313" t="s">
        <v>1240</v>
      </c>
      <c r="E31" s="313"/>
      <c r="F31" s="96"/>
      <c r="G31" s="96"/>
      <c r="H31" s="96"/>
      <c r="I31" s="96"/>
      <c r="J31" s="96"/>
      <c r="K31" s="96"/>
      <c r="L31" s="133"/>
      <c r="M31" s="127"/>
      <c r="O31">
        <f t="shared" si="0"/>
        <v>0</v>
      </c>
    </row>
    <row r="32" spans="1:15" ht="38.25">
      <c r="A32" s="308" t="s">
        <v>1279</v>
      </c>
      <c r="B32" s="318" t="s">
        <v>1276</v>
      </c>
      <c r="C32" s="314" t="s">
        <v>1228</v>
      </c>
      <c r="D32" s="313" t="s">
        <v>1241</v>
      </c>
      <c r="E32" s="313"/>
      <c r="F32" s="96"/>
      <c r="G32" s="96"/>
      <c r="H32" s="96"/>
      <c r="I32" s="96"/>
      <c r="J32" s="96"/>
      <c r="K32" s="96"/>
      <c r="L32" s="133"/>
      <c r="M32" s="127"/>
      <c r="O32">
        <f t="shared" si="0"/>
        <v>0</v>
      </c>
    </row>
    <row r="33" spans="1:15" ht="38.25">
      <c r="A33" s="308" t="s">
        <v>1279</v>
      </c>
      <c r="B33" s="318" t="s">
        <v>1276</v>
      </c>
      <c r="C33" s="314" t="s">
        <v>1228</v>
      </c>
      <c r="D33" s="313" t="s">
        <v>1243</v>
      </c>
      <c r="E33" s="313" t="s">
        <v>1396</v>
      </c>
      <c r="F33" s="96"/>
      <c r="G33" s="96"/>
      <c r="H33" s="96"/>
      <c r="I33" s="96"/>
      <c r="J33" s="96"/>
      <c r="K33" s="96"/>
      <c r="L33" s="133"/>
      <c r="M33" s="127"/>
      <c r="O33">
        <f t="shared" si="0"/>
        <v>0</v>
      </c>
    </row>
    <row r="34" spans="1:15" ht="25.5">
      <c r="A34" s="308" t="s">
        <v>1279</v>
      </c>
      <c r="B34" s="318" t="s">
        <v>1276</v>
      </c>
      <c r="C34" s="314" t="s">
        <v>1244</v>
      </c>
      <c r="D34" s="313" t="s">
        <v>1245</v>
      </c>
      <c r="E34" s="313"/>
      <c r="F34" s="96"/>
      <c r="G34" s="96"/>
      <c r="H34" s="96"/>
      <c r="I34" s="96"/>
      <c r="J34" s="96"/>
      <c r="K34" s="96"/>
      <c r="L34" s="133"/>
      <c r="M34" s="127"/>
      <c r="O34">
        <f t="shared" si="0"/>
        <v>0</v>
      </c>
    </row>
    <row r="35" spans="1:15" ht="25.5">
      <c r="A35" s="308" t="s">
        <v>1279</v>
      </c>
      <c r="B35" s="152" t="s">
        <v>1276</v>
      </c>
      <c r="C35" s="310" t="s">
        <v>1244</v>
      </c>
      <c r="D35" s="156" t="s">
        <v>1245</v>
      </c>
      <c r="E35" s="156" t="s">
        <v>1246</v>
      </c>
      <c r="F35" s="96"/>
      <c r="G35" s="96"/>
      <c r="H35" s="96"/>
      <c r="I35" s="96"/>
      <c r="J35" s="96"/>
      <c r="K35" s="96"/>
      <c r="L35" s="133"/>
      <c r="M35" s="127"/>
      <c r="O35">
        <f t="shared" si="0"/>
        <v>0</v>
      </c>
    </row>
    <row r="36" spans="1:15" ht="25.5">
      <c r="A36" s="308" t="s">
        <v>1279</v>
      </c>
      <c r="B36" s="152" t="s">
        <v>1276</v>
      </c>
      <c r="C36" s="310" t="s">
        <v>1244</v>
      </c>
      <c r="D36" s="156" t="s">
        <v>1245</v>
      </c>
      <c r="E36" s="156" t="s">
        <v>1247</v>
      </c>
      <c r="F36" s="96"/>
      <c r="G36" s="96"/>
      <c r="H36" s="96"/>
      <c r="I36" s="96"/>
      <c r="J36" s="96"/>
      <c r="K36" s="96"/>
      <c r="L36" s="133"/>
      <c r="M36" s="127"/>
      <c r="O36">
        <f t="shared" si="0"/>
        <v>0</v>
      </c>
    </row>
    <row r="37" spans="1:15" ht="25.5">
      <c r="A37" s="308" t="s">
        <v>1279</v>
      </c>
      <c r="B37" s="152" t="s">
        <v>1276</v>
      </c>
      <c r="C37" s="310" t="s">
        <v>1244</v>
      </c>
      <c r="D37" s="156" t="s">
        <v>1245</v>
      </c>
      <c r="E37" s="158" t="s">
        <v>1401</v>
      </c>
      <c r="F37" s="96"/>
      <c r="G37" s="96"/>
      <c r="H37" s="96"/>
      <c r="I37" s="96"/>
      <c r="J37" s="96"/>
      <c r="K37" s="96"/>
      <c r="L37" s="133"/>
      <c r="M37" s="127"/>
      <c r="O37">
        <f t="shared" si="0"/>
        <v>0</v>
      </c>
    </row>
    <row r="38" spans="1:15" ht="25.5">
      <c r="A38" s="308" t="s">
        <v>1279</v>
      </c>
      <c r="B38" s="152" t="s">
        <v>1276</v>
      </c>
      <c r="C38" s="310" t="s">
        <v>1244</v>
      </c>
      <c r="D38" s="156" t="s">
        <v>1245</v>
      </c>
      <c r="E38" s="158" t="s">
        <v>1402</v>
      </c>
      <c r="F38" s="96"/>
      <c r="G38" s="96"/>
      <c r="H38" s="96"/>
      <c r="I38" s="96"/>
      <c r="J38" s="96"/>
      <c r="K38" s="96"/>
      <c r="L38" s="133"/>
      <c r="M38" s="127"/>
      <c r="O38">
        <f t="shared" si="0"/>
        <v>0</v>
      </c>
    </row>
    <row r="39" spans="1:15" ht="12.75">
      <c r="A39" s="308" t="s">
        <v>1279</v>
      </c>
      <c r="B39" s="152" t="s">
        <v>1276</v>
      </c>
      <c r="C39" s="315" t="s">
        <v>1244</v>
      </c>
      <c r="D39" s="317"/>
      <c r="E39" s="311"/>
      <c r="F39" s="96"/>
      <c r="G39" s="96"/>
      <c r="H39" s="96"/>
      <c r="I39" s="96"/>
      <c r="J39" s="96"/>
      <c r="K39" s="96"/>
      <c r="L39" s="133"/>
      <c r="M39" s="127"/>
      <c r="O39">
        <f t="shared" si="0"/>
        <v>0</v>
      </c>
    </row>
    <row r="40" spans="1:15" ht="12.75">
      <c r="A40" s="308" t="s">
        <v>1279</v>
      </c>
      <c r="B40" s="152" t="s">
        <v>1276</v>
      </c>
      <c r="C40" s="314" t="s">
        <v>1244</v>
      </c>
      <c r="D40" s="313" t="s">
        <v>1250</v>
      </c>
      <c r="E40" s="312"/>
      <c r="F40" s="96"/>
      <c r="G40" s="96"/>
      <c r="H40" s="96"/>
      <c r="I40" s="96"/>
      <c r="J40" s="96"/>
      <c r="K40" s="96"/>
      <c r="L40" s="133"/>
      <c r="M40" s="127"/>
      <c r="O40">
        <f t="shared" si="0"/>
        <v>0</v>
      </c>
    </row>
    <row r="41" spans="1:15" ht="12.75">
      <c r="A41" s="308" t="s">
        <v>1279</v>
      </c>
      <c r="B41" s="152" t="s">
        <v>1276</v>
      </c>
      <c r="C41" s="310" t="s">
        <v>1244</v>
      </c>
      <c r="D41" s="156" t="s">
        <v>1250</v>
      </c>
      <c r="E41" s="158" t="s">
        <v>434</v>
      </c>
      <c r="F41" s="96"/>
      <c r="G41" s="96"/>
      <c r="H41" s="96"/>
      <c r="I41" s="96"/>
      <c r="J41" s="96"/>
      <c r="K41" s="96"/>
      <c r="L41" s="133"/>
      <c r="M41" s="127"/>
      <c r="O41">
        <f t="shared" si="0"/>
        <v>0</v>
      </c>
    </row>
    <row r="42" spans="1:15" ht="12.75">
      <c r="A42" s="308" t="s">
        <v>1279</v>
      </c>
      <c r="B42" s="152" t="s">
        <v>1276</v>
      </c>
      <c r="C42" s="310" t="s">
        <v>1244</v>
      </c>
      <c r="D42" s="156" t="s">
        <v>1250</v>
      </c>
      <c r="E42" s="158" t="s">
        <v>1403</v>
      </c>
      <c r="F42" s="96"/>
      <c r="G42" s="96"/>
      <c r="H42" s="96"/>
      <c r="I42" s="96"/>
      <c r="J42" s="96"/>
      <c r="K42" s="96"/>
      <c r="L42" s="133"/>
      <c r="M42" s="127"/>
      <c r="O42">
        <f t="shared" si="0"/>
        <v>0</v>
      </c>
    </row>
    <row r="43" spans="1:15" ht="12.75">
      <c r="A43" s="308" t="s">
        <v>1279</v>
      </c>
      <c r="B43" s="152" t="s">
        <v>1276</v>
      </c>
      <c r="C43" s="310" t="s">
        <v>1244</v>
      </c>
      <c r="D43" s="156" t="s">
        <v>1250</v>
      </c>
      <c r="E43" s="158" t="s">
        <v>1249</v>
      </c>
      <c r="F43" s="96"/>
      <c r="G43" s="96"/>
      <c r="H43" s="96"/>
      <c r="I43" s="96"/>
      <c r="J43" s="96"/>
      <c r="K43" s="96"/>
      <c r="L43" s="133"/>
      <c r="M43" s="127"/>
      <c r="O43">
        <f t="shared" si="0"/>
        <v>0</v>
      </c>
    </row>
    <row r="44" spans="1:15" ht="12.75">
      <c r="A44" s="308" t="s">
        <v>1279</v>
      </c>
      <c r="B44" s="152" t="s">
        <v>1276</v>
      </c>
      <c r="C44" s="310" t="s">
        <v>1244</v>
      </c>
      <c r="D44" s="156" t="s">
        <v>1250</v>
      </c>
      <c r="E44" s="158" t="s">
        <v>1404</v>
      </c>
      <c r="F44" s="96"/>
      <c r="G44" s="96"/>
      <c r="H44" s="96"/>
      <c r="I44" s="96"/>
      <c r="J44" s="96"/>
      <c r="K44" s="96"/>
      <c r="L44" s="133"/>
      <c r="M44" s="127"/>
      <c r="O44">
        <f t="shared" si="0"/>
        <v>0</v>
      </c>
    </row>
    <row r="45" spans="1:15" ht="12.75">
      <c r="A45" s="308" t="s">
        <v>1279</v>
      </c>
      <c r="B45" s="318" t="s">
        <v>1276</v>
      </c>
      <c r="C45" s="314" t="s">
        <v>1244</v>
      </c>
      <c r="D45" s="313" t="s">
        <v>1253</v>
      </c>
      <c r="E45" s="312"/>
      <c r="F45" s="96"/>
      <c r="G45" s="96"/>
      <c r="H45" s="96"/>
      <c r="I45" s="96"/>
      <c r="J45" s="96"/>
      <c r="K45" s="96"/>
      <c r="L45" s="133"/>
      <c r="M45" s="127"/>
      <c r="O45">
        <f t="shared" si="0"/>
        <v>0</v>
      </c>
    </row>
    <row r="46" spans="1:15" ht="12.75">
      <c r="A46" s="308" t="s">
        <v>1279</v>
      </c>
      <c r="B46" s="152" t="s">
        <v>1276</v>
      </c>
      <c r="C46" s="310" t="s">
        <v>1244</v>
      </c>
      <c r="D46" s="156" t="s">
        <v>1253</v>
      </c>
      <c r="E46" s="158" t="s">
        <v>1403</v>
      </c>
      <c r="F46" s="96"/>
      <c r="G46" s="96"/>
      <c r="H46" s="96"/>
      <c r="I46" s="96"/>
      <c r="J46" s="96"/>
      <c r="K46" s="96"/>
      <c r="L46" s="133"/>
      <c r="M46" s="127"/>
      <c r="O46">
        <f t="shared" si="0"/>
        <v>0</v>
      </c>
    </row>
    <row r="47" spans="1:15" ht="12.75">
      <c r="A47" s="308" t="s">
        <v>1279</v>
      </c>
      <c r="B47" s="152" t="s">
        <v>1276</v>
      </c>
      <c r="C47" s="310" t="s">
        <v>1244</v>
      </c>
      <c r="D47" s="156" t="s">
        <v>1253</v>
      </c>
      <c r="E47" s="158" t="s">
        <v>1401</v>
      </c>
      <c r="F47" s="96"/>
      <c r="G47" s="96"/>
      <c r="H47" s="96"/>
      <c r="I47" s="96"/>
      <c r="J47" s="96"/>
      <c r="K47" s="96"/>
      <c r="L47" s="133"/>
      <c r="M47" s="127"/>
      <c r="O47">
        <f t="shared" si="0"/>
        <v>0</v>
      </c>
    </row>
    <row r="48" spans="1:15" ht="12.75">
      <c r="A48" s="308" t="s">
        <v>1279</v>
      </c>
      <c r="B48" s="152" t="s">
        <v>1276</v>
      </c>
      <c r="C48" s="310" t="s">
        <v>1244</v>
      </c>
      <c r="D48" s="156" t="s">
        <v>1253</v>
      </c>
      <c r="E48" s="158" t="s">
        <v>434</v>
      </c>
      <c r="F48" s="96"/>
      <c r="G48" s="96"/>
      <c r="H48" s="96"/>
      <c r="I48" s="96"/>
      <c r="J48" s="96"/>
      <c r="K48" s="96"/>
      <c r="L48" s="133"/>
      <c r="M48" s="127"/>
      <c r="O48">
        <f t="shared" si="0"/>
        <v>0</v>
      </c>
    </row>
    <row r="49" spans="1:15" ht="12.75">
      <c r="A49" s="308" t="s">
        <v>1279</v>
      </c>
      <c r="B49" s="152" t="s">
        <v>1276</v>
      </c>
      <c r="C49" s="310" t="s">
        <v>1244</v>
      </c>
      <c r="D49" s="156" t="s">
        <v>1253</v>
      </c>
      <c r="E49" s="158" t="s">
        <v>1405</v>
      </c>
      <c r="F49" s="96"/>
      <c r="G49" s="96"/>
      <c r="H49" s="96"/>
      <c r="I49" s="96"/>
      <c r="J49" s="96"/>
      <c r="K49" s="96"/>
      <c r="L49" s="133"/>
      <c r="M49" s="127"/>
      <c r="O49">
        <f t="shared" si="0"/>
        <v>0</v>
      </c>
    </row>
    <row r="50" spans="1:15" ht="12.75">
      <c r="A50" s="308" t="s">
        <v>1279</v>
      </c>
      <c r="B50" s="152" t="s">
        <v>1276</v>
      </c>
      <c r="C50" s="310" t="s">
        <v>1244</v>
      </c>
      <c r="D50" s="156" t="s">
        <v>1253</v>
      </c>
      <c r="E50" s="158" t="s">
        <v>1404</v>
      </c>
      <c r="F50" s="96"/>
      <c r="G50" s="96"/>
      <c r="H50" s="96"/>
      <c r="I50" s="96"/>
      <c r="J50" s="96"/>
      <c r="K50" s="96"/>
      <c r="L50" s="133"/>
      <c r="M50" s="127"/>
      <c r="O50">
        <f t="shared" si="0"/>
        <v>0</v>
      </c>
    </row>
    <row r="51" spans="1:15" ht="25.5">
      <c r="A51" s="308" t="s">
        <v>1279</v>
      </c>
      <c r="B51" s="318" t="s">
        <v>1276</v>
      </c>
      <c r="C51" s="314" t="s">
        <v>1244</v>
      </c>
      <c r="D51" s="313" t="s">
        <v>1255</v>
      </c>
      <c r="E51" s="312"/>
      <c r="F51" s="96"/>
      <c r="G51" s="96"/>
      <c r="H51" s="96"/>
      <c r="I51" s="96"/>
      <c r="J51" s="96"/>
      <c r="K51" s="96"/>
      <c r="L51" s="133"/>
      <c r="M51" s="127"/>
      <c r="O51">
        <f t="shared" si="0"/>
        <v>0</v>
      </c>
    </row>
    <row r="52" spans="1:15" ht="25.5">
      <c r="A52" s="308" t="s">
        <v>1279</v>
      </c>
      <c r="B52" s="152" t="s">
        <v>1276</v>
      </c>
      <c r="C52" s="310" t="s">
        <v>1244</v>
      </c>
      <c r="D52" s="156" t="s">
        <v>1255</v>
      </c>
      <c r="E52" s="158" t="s">
        <v>1256</v>
      </c>
      <c r="F52" s="96"/>
      <c r="G52" s="96"/>
      <c r="H52" s="96"/>
      <c r="I52" s="96"/>
      <c r="J52" s="96"/>
      <c r="K52" s="96"/>
      <c r="L52" s="133"/>
      <c r="M52" s="127"/>
      <c r="O52">
        <f t="shared" si="0"/>
        <v>0</v>
      </c>
    </row>
    <row r="53" spans="1:15" ht="25.5">
      <c r="A53" s="308" t="s">
        <v>1279</v>
      </c>
      <c r="B53" s="152" t="s">
        <v>1276</v>
      </c>
      <c r="C53" s="310" t="s">
        <v>1244</v>
      </c>
      <c r="D53" s="156" t="s">
        <v>1255</v>
      </c>
      <c r="E53" s="158" t="s">
        <v>1259</v>
      </c>
      <c r="F53" s="96"/>
      <c r="G53" s="96"/>
      <c r="H53" s="96"/>
      <c r="I53" s="96"/>
      <c r="J53" s="96"/>
      <c r="K53" s="96"/>
      <c r="L53" s="133"/>
      <c r="M53" s="127"/>
      <c r="O53">
        <f t="shared" si="0"/>
        <v>0</v>
      </c>
    </row>
    <row r="54" spans="1:15" ht="25.5">
      <c r="A54" s="308" t="s">
        <v>1279</v>
      </c>
      <c r="B54" s="152" t="s">
        <v>1276</v>
      </c>
      <c r="C54" s="310" t="s">
        <v>1244</v>
      </c>
      <c r="D54" s="156" t="s">
        <v>1255</v>
      </c>
      <c r="E54" s="158" t="s">
        <v>1258</v>
      </c>
      <c r="F54" s="96"/>
      <c r="G54" s="96"/>
      <c r="H54" s="96"/>
      <c r="I54" s="96"/>
      <c r="J54" s="96"/>
      <c r="K54" s="96"/>
      <c r="L54" s="133"/>
      <c r="M54" s="127"/>
      <c r="O54">
        <f t="shared" si="0"/>
        <v>0</v>
      </c>
    </row>
    <row r="55" spans="1:15" ht="25.5">
      <c r="A55" s="308" t="s">
        <v>1279</v>
      </c>
      <c r="B55" s="152" t="s">
        <v>1276</v>
      </c>
      <c r="C55" s="310" t="s">
        <v>1244</v>
      </c>
      <c r="D55" s="156" t="s">
        <v>1255</v>
      </c>
      <c r="E55" s="158" t="s">
        <v>1257</v>
      </c>
      <c r="F55" s="96"/>
      <c r="G55" s="96"/>
      <c r="H55" s="96"/>
      <c r="I55" s="96"/>
      <c r="J55" s="96"/>
      <c r="K55" s="96"/>
      <c r="L55" s="133"/>
      <c r="M55" s="127"/>
      <c r="O55">
        <f t="shared" si="0"/>
        <v>0</v>
      </c>
    </row>
    <row r="56" spans="1:15" ht="25.5">
      <c r="A56" s="308" t="s">
        <v>1279</v>
      </c>
      <c r="B56" s="152" t="s">
        <v>1276</v>
      </c>
      <c r="C56" s="310" t="s">
        <v>1244</v>
      </c>
      <c r="D56" s="156" t="s">
        <v>1255</v>
      </c>
      <c r="E56" s="158" t="s">
        <v>1405</v>
      </c>
      <c r="F56" s="96"/>
      <c r="G56" s="96"/>
      <c r="H56" s="96"/>
      <c r="I56" s="96"/>
      <c r="J56" s="96"/>
      <c r="K56" s="96"/>
      <c r="L56" s="133"/>
      <c r="M56" s="127"/>
      <c r="O56">
        <f t="shared" si="0"/>
        <v>0</v>
      </c>
    </row>
    <row r="57" spans="1:15" ht="25.5">
      <c r="A57" s="308" t="s">
        <v>1279</v>
      </c>
      <c r="B57" s="152" t="s">
        <v>1276</v>
      </c>
      <c r="C57" s="310" t="s">
        <v>1244</v>
      </c>
      <c r="D57" s="156" t="s">
        <v>1255</v>
      </c>
      <c r="E57" s="158" t="s">
        <v>1404</v>
      </c>
      <c r="F57" s="96"/>
      <c r="G57" s="96"/>
      <c r="H57" s="96"/>
      <c r="I57" s="96"/>
      <c r="J57" s="96"/>
      <c r="K57" s="96"/>
      <c r="L57" s="133"/>
      <c r="M57" s="127"/>
      <c r="O57">
        <f t="shared" si="0"/>
        <v>0</v>
      </c>
    </row>
    <row r="58" spans="1:15" ht="12.75">
      <c r="A58" s="308" t="s">
        <v>1279</v>
      </c>
      <c r="B58" s="316" t="s">
        <v>1276</v>
      </c>
      <c r="C58" s="315" t="s">
        <v>1260</v>
      </c>
      <c r="D58" s="315"/>
      <c r="E58" s="311"/>
      <c r="F58" s="96"/>
      <c r="G58" s="96"/>
      <c r="H58" s="96"/>
      <c r="I58" s="96"/>
      <c r="J58" s="96"/>
      <c r="K58" s="96"/>
      <c r="L58" s="133"/>
      <c r="M58" s="127"/>
      <c r="O58">
        <f t="shared" si="0"/>
        <v>0</v>
      </c>
    </row>
    <row r="59" spans="1:15" ht="38.25">
      <c r="A59" s="308" t="s">
        <v>1279</v>
      </c>
      <c r="B59" s="318" t="s">
        <v>1276</v>
      </c>
      <c r="C59" s="314" t="s">
        <v>1260</v>
      </c>
      <c r="D59" s="314" t="s">
        <v>1261</v>
      </c>
      <c r="E59" s="312"/>
      <c r="F59" s="96"/>
      <c r="G59" s="96"/>
      <c r="H59" s="96"/>
      <c r="I59" s="96"/>
      <c r="J59" s="96"/>
      <c r="K59" s="96"/>
      <c r="L59" s="133"/>
      <c r="M59" s="127"/>
      <c r="O59">
        <f t="shared" si="0"/>
        <v>0</v>
      </c>
    </row>
    <row r="60" spans="1:15" ht="38.25">
      <c r="A60" s="308" t="s">
        <v>1279</v>
      </c>
      <c r="B60" s="152" t="s">
        <v>1276</v>
      </c>
      <c r="C60" s="310" t="s">
        <v>1260</v>
      </c>
      <c r="D60" s="310" t="s">
        <v>1261</v>
      </c>
      <c r="E60" s="156" t="s">
        <v>1256</v>
      </c>
      <c r="F60" s="96"/>
      <c r="G60" s="96"/>
      <c r="H60" s="96"/>
      <c r="I60" s="96"/>
      <c r="J60" s="96"/>
      <c r="K60" s="96"/>
      <c r="L60" s="133"/>
      <c r="M60" s="127"/>
      <c r="O60">
        <f t="shared" si="0"/>
        <v>0</v>
      </c>
    </row>
    <row r="61" spans="1:15" ht="38.25">
      <c r="A61" s="308" t="s">
        <v>1279</v>
      </c>
      <c r="B61" s="152" t="s">
        <v>1276</v>
      </c>
      <c r="C61" s="310" t="s">
        <v>1260</v>
      </c>
      <c r="D61" s="310" t="s">
        <v>1261</v>
      </c>
      <c r="E61" s="156" t="s">
        <v>1258</v>
      </c>
      <c r="F61" s="96"/>
      <c r="G61" s="96"/>
      <c r="H61" s="96"/>
      <c r="I61" s="96"/>
      <c r="J61" s="96"/>
      <c r="K61" s="96"/>
      <c r="L61" s="133"/>
      <c r="M61" s="127"/>
      <c r="O61">
        <f t="shared" si="0"/>
        <v>0</v>
      </c>
    </row>
    <row r="62" spans="1:15" ht="38.25">
      <c r="A62" s="308" t="s">
        <v>1279</v>
      </c>
      <c r="B62" s="152" t="s">
        <v>1276</v>
      </c>
      <c r="C62" s="310" t="s">
        <v>1260</v>
      </c>
      <c r="D62" s="310" t="s">
        <v>1261</v>
      </c>
      <c r="E62" s="156" t="s">
        <v>1406</v>
      </c>
      <c r="F62" s="96"/>
      <c r="G62" s="96"/>
      <c r="H62" s="96"/>
      <c r="I62" s="96"/>
      <c r="J62" s="96"/>
      <c r="K62" s="96"/>
      <c r="L62" s="133"/>
      <c r="M62" s="127"/>
      <c r="O62">
        <f t="shared" si="0"/>
        <v>0</v>
      </c>
    </row>
    <row r="63" spans="1:15" ht="38.25">
      <c r="A63" s="308" t="s">
        <v>1279</v>
      </c>
      <c r="B63" s="152" t="s">
        <v>1276</v>
      </c>
      <c r="C63" s="310" t="s">
        <v>1260</v>
      </c>
      <c r="D63" s="310" t="s">
        <v>1261</v>
      </c>
      <c r="E63" s="156" t="s">
        <v>1257</v>
      </c>
      <c r="F63" s="96"/>
      <c r="G63" s="96"/>
      <c r="H63" s="96"/>
      <c r="I63" s="96"/>
      <c r="J63" s="96"/>
      <c r="K63" s="96"/>
      <c r="L63" s="133"/>
      <c r="M63" s="127"/>
      <c r="O63">
        <f t="shared" si="0"/>
        <v>0</v>
      </c>
    </row>
    <row r="64" spans="1:15" ht="38.25">
      <c r="A64" s="308" t="s">
        <v>1279</v>
      </c>
      <c r="B64" s="152" t="s">
        <v>1276</v>
      </c>
      <c r="C64" s="310" t="s">
        <v>1260</v>
      </c>
      <c r="D64" s="310" t="s">
        <v>1261</v>
      </c>
      <c r="E64" s="310" t="s">
        <v>1263</v>
      </c>
      <c r="F64" s="96"/>
      <c r="G64" s="96"/>
      <c r="H64" s="96"/>
      <c r="I64" s="96"/>
      <c r="J64" s="96"/>
      <c r="K64" s="96"/>
      <c r="L64" s="133"/>
      <c r="M64" s="127"/>
      <c r="O64">
        <f t="shared" si="0"/>
        <v>0</v>
      </c>
    </row>
    <row r="65" spans="1:15" ht="38.25">
      <c r="A65" s="308" t="s">
        <v>1279</v>
      </c>
      <c r="B65" s="152" t="s">
        <v>1276</v>
      </c>
      <c r="C65" s="310" t="s">
        <v>1260</v>
      </c>
      <c r="D65" s="310" t="s">
        <v>1261</v>
      </c>
      <c r="E65" s="310" t="s">
        <v>1404</v>
      </c>
      <c r="F65" s="96"/>
      <c r="G65" s="96"/>
      <c r="H65" s="96"/>
      <c r="I65" s="96"/>
      <c r="J65" s="96"/>
      <c r="K65" s="96"/>
      <c r="L65" s="133"/>
      <c r="M65" s="127"/>
      <c r="O65">
        <f t="shared" si="0"/>
        <v>0</v>
      </c>
    </row>
    <row r="66" spans="1:15" ht="12.75">
      <c r="A66" s="308" t="s">
        <v>1279</v>
      </c>
      <c r="B66" s="316" t="s">
        <v>1276</v>
      </c>
      <c r="C66" s="311" t="s">
        <v>3019</v>
      </c>
      <c r="D66" s="311"/>
      <c r="E66" s="315"/>
      <c r="F66" s="96"/>
      <c r="G66" s="96"/>
      <c r="H66" s="96"/>
      <c r="I66" s="96"/>
      <c r="J66" s="96"/>
      <c r="K66" s="96"/>
      <c r="L66" s="133"/>
      <c r="M66" s="127"/>
      <c r="O66">
        <f t="shared" si="0"/>
        <v>0</v>
      </c>
    </row>
    <row r="67" spans="1:15" ht="12.75">
      <c r="A67" s="308" t="s">
        <v>1279</v>
      </c>
      <c r="B67" s="318" t="s">
        <v>1276</v>
      </c>
      <c r="C67" s="312" t="s">
        <v>3019</v>
      </c>
      <c r="D67" s="312" t="s">
        <v>3019</v>
      </c>
      <c r="E67" s="314"/>
      <c r="F67" s="96"/>
      <c r="G67" s="96"/>
      <c r="H67" s="96"/>
      <c r="I67" s="96"/>
      <c r="J67" s="96"/>
      <c r="K67" s="96"/>
      <c r="L67" s="133"/>
      <c r="M67" s="127"/>
      <c r="O67">
        <f t="shared" si="0"/>
        <v>0</v>
      </c>
    </row>
    <row r="68" spans="1:15" ht="12.75">
      <c r="A68" s="308" t="s">
        <v>1279</v>
      </c>
      <c r="B68" s="152" t="s">
        <v>1276</v>
      </c>
      <c r="C68" s="158" t="s">
        <v>3019</v>
      </c>
      <c r="D68" s="158" t="s">
        <v>3019</v>
      </c>
      <c r="E68" s="158" t="s">
        <v>3020</v>
      </c>
      <c r="F68" s="96"/>
      <c r="G68" s="96"/>
      <c r="H68" s="96"/>
      <c r="I68" s="96"/>
      <c r="J68" s="96"/>
      <c r="K68" s="96"/>
      <c r="L68" s="133"/>
      <c r="M68" s="127"/>
      <c r="O68">
        <f t="shared" si="0"/>
        <v>0</v>
      </c>
    </row>
    <row r="69" spans="1:15" ht="12.75">
      <c r="A69" s="308" t="s">
        <v>1279</v>
      </c>
      <c r="B69" s="152" t="s">
        <v>1276</v>
      </c>
      <c r="C69" s="158" t="s">
        <v>3019</v>
      </c>
      <c r="D69" s="158" t="s">
        <v>3019</v>
      </c>
      <c r="E69" s="158" t="s">
        <v>3021</v>
      </c>
      <c r="F69" s="96"/>
      <c r="G69" s="96"/>
      <c r="H69" s="96"/>
      <c r="I69" s="96"/>
      <c r="J69" s="96"/>
      <c r="K69" s="96"/>
      <c r="L69" s="133"/>
      <c r="M69" s="127"/>
      <c r="O69">
        <f>IF(OR(F69&lt;&gt;0,G69&lt;&gt;0,H69&lt;&gt;0,I69&lt;&gt;0,J69&lt;&gt;0,K69&lt;&gt;0,L69&lt;&gt;0),1,0)</f>
        <v>0</v>
      </c>
    </row>
    <row r="70" spans="1:15" ht="12.75">
      <c r="A70" s="308" t="s">
        <v>1279</v>
      </c>
      <c r="B70" s="152" t="s">
        <v>1276</v>
      </c>
      <c r="C70" s="158" t="s">
        <v>3019</v>
      </c>
      <c r="D70" s="158" t="s">
        <v>3019</v>
      </c>
      <c r="E70" s="158" t="s">
        <v>3022</v>
      </c>
      <c r="F70" s="96"/>
      <c r="G70" s="96"/>
      <c r="H70" s="96"/>
      <c r="I70" s="96"/>
      <c r="J70" s="96"/>
      <c r="K70" s="96"/>
      <c r="L70" s="133"/>
      <c r="M70" s="127"/>
      <c r="O70">
        <f>IF(OR(F70&lt;&gt;0,G70&lt;&gt;0,H70&lt;&gt;0,I70&lt;&gt;0,J70&lt;&gt;0,K70&lt;&gt;0,L70&lt;&gt;0),1,0)</f>
        <v>0</v>
      </c>
    </row>
    <row r="71" spans="1:15" ht="12.75">
      <c r="A71" s="308" t="s">
        <v>1279</v>
      </c>
      <c r="B71" s="152" t="s">
        <v>1276</v>
      </c>
      <c r="C71" s="158" t="s">
        <v>3019</v>
      </c>
      <c r="D71" s="158" t="s">
        <v>3019</v>
      </c>
      <c r="E71" s="158" t="s">
        <v>3167</v>
      </c>
      <c r="F71" s="96"/>
      <c r="G71" s="96"/>
      <c r="H71" s="96"/>
      <c r="I71" s="96"/>
      <c r="J71" s="96"/>
      <c r="K71" s="96"/>
      <c r="L71" s="133"/>
      <c r="M71" s="127"/>
      <c r="O71">
        <f>IF(OR(F71&lt;&gt;0,G71&lt;&gt;0,H71&lt;&gt;0,I71&lt;&gt;0,J71&lt;&gt;0,K71&lt;&gt;0,L71&lt;&gt;0),1,0)</f>
        <v>0</v>
      </c>
    </row>
    <row r="72" spans="1:15" ht="12.75">
      <c r="A72" s="308" t="s">
        <v>1279</v>
      </c>
      <c r="B72" s="152" t="s">
        <v>1276</v>
      </c>
      <c r="C72" s="158" t="s">
        <v>3019</v>
      </c>
      <c r="D72" s="158" t="s">
        <v>3019</v>
      </c>
      <c r="E72" s="158" t="s">
        <v>1239</v>
      </c>
      <c r="F72" s="96"/>
      <c r="G72" s="96"/>
      <c r="H72" s="96"/>
      <c r="I72" s="96"/>
      <c r="J72" s="96"/>
      <c r="K72" s="96"/>
      <c r="L72" s="133"/>
      <c r="M72" s="127"/>
      <c r="O72">
        <f>IF(OR(F72&lt;&gt;0,G72&lt;&gt;0,H72&lt;&gt;0,I72&lt;&gt;0,J72&lt;&gt;0,K72&lt;&gt;0,L72&lt;&gt;0),1,0)</f>
        <v>0</v>
      </c>
    </row>
  </sheetData>
  <sheetProtection/>
  <autoFilter ref="A2:AY2"/>
  <mergeCells count="1">
    <mergeCell ref="C1:E1"/>
  </mergeCells>
  <dataValidations count="1">
    <dataValidation type="list" allowBlank="1" showInputMessage="1" showErrorMessage="1" sqref="B4:B72">
      <formula1>$N$1:$N$2</formula1>
    </dataValidation>
  </dataValidations>
  <printOptions/>
  <pageMargins left="0.25" right="0.25" top="0.75" bottom="0.75" header="0.3" footer="0.3"/>
  <pageSetup fitToHeight="0" fitToWidth="1" horizontalDpi="600" verticalDpi="600" orientation="landscape" paperSize="8" scale="53" r:id="rId2"/>
  <colBreaks count="1" manualBreakCount="1">
    <brk id="12" max="65535" man="1"/>
  </colBreaks>
  <legacyDrawing r:id="rId1"/>
</worksheet>
</file>

<file path=xl/worksheets/sheet6.xml><?xml version="1.0" encoding="utf-8"?>
<worksheet xmlns="http://schemas.openxmlformats.org/spreadsheetml/2006/main" xmlns:r="http://schemas.openxmlformats.org/officeDocument/2006/relationships">
  <sheetPr codeName="Tabelle9">
    <pageSetUpPr fitToPage="1"/>
  </sheetPr>
  <dimension ref="A1:O35"/>
  <sheetViews>
    <sheetView zoomScalePageLayoutView="0" workbookViewId="0" topLeftCell="B1">
      <selection activeCell="A1" sqref="A1"/>
    </sheetView>
  </sheetViews>
  <sheetFormatPr defaultColWidth="9.140625" defaultRowHeight="12.75"/>
  <cols>
    <col min="1" max="1" width="3.140625" style="106" hidden="1" customWidth="1"/>
    <col min="2" max="2" width="4.57421875" style="107" customWidth="1"/>
    <col min="3" max="3" width="56.7109375" style="107" customWidth="1"/>
    <col min="4" max="4" width="37.140625" style="107" customWidth="1"/>
    <col min="5" max="5" width="36.140625" style="0" customWidth="1"/>
    <col min="6" max="6" width="35.57421875" style="0" customWidth="1"/>
    <col min="7" max="7" width="35.140625" style="0" customWidth="1"/>
    <col min="8" max="8" width="30.7109375" style="0" customWidth="1"/>
    <col min="9" max="9" width="34.00390625" style="0" customWidth="1"/>
    <col min="10" max="10" width="46.00390625" style="0" customWidth="1"/>
    <col min="11" max="11" width="34.00390625" style="0" customWidth="1"/>
    <col min="12" max="12" width="11.421875" style="0" hidden="1" customWidth="1"/>
    <col min="13" max="13" width="3.140625" style="0" customWidth="1"/>
    <col min="14" max="52" width="11.421875" style="0" hidden="1" customWidth="1"/>
  </cols>
  <sheetData>
    <row r="1" spans="2:15" s="107" customFormat="1" ht="195.75" customHeight="1" thickBot="1">
      <c r="B1" s="419"/>
      <c r="C1" s="549" t="s">
        <v>3219</v>
      </c>
      <c r="D1" s="550"/>
      <c r="E1" s="420" t="s">
        <v>3163</v>
      </c>
      <c r="F1" s="421" t="s">
        <v>3164</v>
      </c>
      <c r="G1" s="421" t="s">
        <v>3165</v>
      </c>
      <c r="H1" s="421" t="s">
        <v>3166</v>
      </c>
      <c r="I1" s="421" t="s">
        <v>1317</v>
      </c>
      <c r="J1" s="421" t="s">
        <v>3033</v>
      </c>
      <c r="K1" s="432" t="s">
        <v>1319</v>
      </c>
      <c r="M1" s="127"/>
      <c r="N1" s="128" t="s">
        <v>1275</v>
      </c>
      <c r="O1" s="354" t="s">
        <v>3068</v>
      </c>
    </row>
    <row r="2" spans="1:15" s="107" customFormat="1" ht="60.75" customHeight="1" thickBot="1">
      <c r="A2" s="324" t="s">
        <v>1278</v>
      </c>
      <c r="B2" s="424" t="s">
        <v>1274</v>
      </c>
      <c r="C2" s="149" t="s">
        <v>173</v>
      </c>
      <c r="D2" s="149" t="s">
        <v>1264</v>
      </c>
      <c r="E2" s="150" t="s">
        <v>3099</v>
      </c>
      <c r="F2" s="151" t="s">
        <v>1408</v>
      </c>
      <c r="G2" s="150" t="s">
        <v>1409</v>
      </c>
      <c r="H2" s="151" t="s">
        <v>1281</v>
      </c>
      <c r="I2" s="150" t="s">
        <v>1280</v>
      </c>
      <c r="J2" s="151" t="s">
        <v>3098</v>
      </c>
      <c r="K2" s="425" t="s">
        <v>3007</v>
      </c>
      <c r="M2" s="127"/>
      <c r="N2" s="128" t="s">
        <v>1276</v>
      </c>
      <c r="O2" s="356">
        <f>SUM(O3:O75)</f>
        <v>0</v>
      </c>
    </row>
    <row r="3" spans="1:13" s="107" customFormat="1" ht="21.75" customHeight="1" thickBot="1">
      <c r="A3" s="324"/>
      <c r="B3" s="449" t="s">
        <v>3197</v>
      </c>
      <c r="C3" s="449" t="s">
        <v>1244</v>
      </c>
      <c r="D3" s="449" t="s">
        <v>3119</v>
      </c>
      <c r="E3" s="433" t="s">
        <v>3198</v>
      </c>
      <c r="F3" s="433" t="s">
        <v>3120</v>
      </c>
      <c r="G3" s="433" t="s">
        <v>3121</v>
      </c>
      <c r="H3" s="433" t="s">
        <v>3122</v>
      </c>
      <c r="I3" s="433" t="s">
        <v>3123</v>
      </c>
      <c r="J3" s="433" t="s">
        <v>1276</v>
      </c>
      <c r="K3" s="433" t="s">
        <v>3124</v>
      </c>
      <c r="M3" s="127"/>
    </row>
    <row r="4" spans="1:15" ht="14.25">
      <c r="A4" s="106" t="s">
        <v>1279</v>
      </c>
      <c r="B4" s="450" t="s">
        <v>1276</v>
      </c>
      <c r="C4" s="451" t="s">
        <v>3110</v>
      </c>
      <c r="D4" s="452"/>
      <c r="E4" s="332"/>
      <c r="F4" s="133"/>
      <c r="G4" s="133"/>
      <c r="H4" s="133"/>
      <c r="I4" s="133"/>
      <c r="J4" s="133"/>
      <c r="K4" s="133"/>
      <c r="M4" s="127"/>
      <c r="O4">
        <f>IF(OR(F4&lt;&gt;0,G4&lt;&gt;0,H4&lt;&gt;0,I4&lt;&gt;0,J4&lt;&gt;0,K4&lt;&gt;0,L4&lt;&gt;0),1,0)</f>
        <v>0</v>
      </c>
    </row>
    <row r="5" spans="1:15" ht="14.25">
      <c r="A5" s="106" t="s">
        <v>1279</v>
      </c>
      <c r="B5" s="453" t="s">
        <v>1276</v>
      </c>
      <c r="C5" s="454" t="s">
        <v>3110</v>
      </c>
      <c r="D5" s="455" t="s">
        <v>3111</v>
      </c>
      <c r="E5" s="97"/>
      <c r="F5" s="97"/>
      <c r="G5" s="96"/>
      <c r="H5" s="96"/>
      <c r="I5" s="96"/>
      <c r="J5" s="96"/>
      <c r="K5" s="133"/>
      <c r="M5" s="127"/>
      <c r="O5">
        <f aca="true" t="shared" si="0" ref="O5:O30">IF(OR(F5&lt;&gt;0,G5&lt;&gt;0,H5&lt;&gt;0,I5&lt;&gt;0,J5&lt;&gt;0,K5&lt;&gt;0,L5&lt;&gt;0),1,0)</f>
        <v>0</v>
      </c>
    </row>
    <row r="6" spans="1:15" ht="14.25">
      <c r="A6" s="106" t="s">
        <v>1279</v>
      </c>
      <c r="B6" s="453" t="s">
        <v>1276</v>
      </c>
      <c r="C6" s="454" t="s">
        <v>3110</v>
      </c>
      <c r="D6" s="455" t="s">
        <v>3112</v>
      </c>
      <c r="E6" s="97"/>
      <c r="F6" s="97"/>
      <c r="G6" s="96"/>
      <c r="H6" s="96"/>
      <c r="I6" s="96"/>
      <c r="J6" s="96"/>
      <c r="K6" s="133"/>
      <c r="M6" s="127"/>
      <c r="O6">
        <f t="shared" si="0"/>
        <v>0</v>
      </c>
    </row>
    <row r="7" spans="1:15" ht="14.25">
      <c r="A7" s="106" t="s">
        <v>1279</v>
      </c>
      <c r="B7" s="453" t="s">
        <v>1276</v>
      </c>
      <c r="C7" s="454" t="s">
        <v>3110</v>
      </c>
      <c r="D7" s="455" t="s">
        <v>3113</v>
      </c>
      <c r="E7" s="97"/>
      <c r="F7" s="97"/>
      <c r="G7" s="96"/>
      <c r="H7" s="96"/>
      <c r="I7" s="96"/>
      <c r="J7" s="96"/>
      <c r="K7" s="133"/>
      <c r="M7" s="127"/>
      <c r="O7">
        <f t="shared" si="0"/>
        <v>0</v>
      </c>
    </row>
    <row r="8" spans="1:15" ht="14.25">
      <c r="A8" s="106" t="s">
        <v>1279</v>
      </c>
      <c r="B8" s="453" t="s">
        <v>1276</v>
      </c>
      <c r="C8" s="454" t="s">
        <v>3110</v>
      </c>
      <c r="D8" s="455" t="s">
        <v>1309</v>
      </c>
      <c r="E8" s="97"/>
      <c r="F8" s="97"/>
      <c r="G8" s="96"/>
      <c r="H8" s="96"/>
      <c r="I8" s="96"/>
      <c r="J8" s="96"/>
      <c r="K8" s="133"/>
      <c r="M8" s="127"/>
      <c r="O8">
        <f t="shared" si="0"/>
        <v>0</v>
      </c>
    </row>
    <row r="9" spans="1:15" ht="16.5" customHeight="1">
      <c r="A9" s="109" t="s">
        <v>1279</v>
      </c>
      <c r="B9" s="453" t="s">
        <v>1276</v>
      </c>
      <c r="C9" s="454" t="s">
        <v>3110</v>
      </c>
      <c r="D9" s="455" t="s">
        <v>336</v>
      </c>
      <c r="E9" s="97"/>
      <c r="F9" s="96"/>
      <c r="G9" s="96"/>
      <c r="H9" s="96"/>
      <c r="I9" s="96"/>
      <c r="J9" s="96"/>
      <c r="K9" s="133"/>
      <c r="M9" s="127"/>
      <c r="O9">
        <f t="shared" si="0"/>
        <v>0</v>
      </c>
    </row>
    <row r="10" spans="1:15" ht="24">
      <c r="A10" s="106" t="s">
        <v>1279</v>
      </c>
      <c r="B10" s="453" t="s">
        <v>1276</v>
      </c>
      <c r="C10" s="456" t="s">
        <v>1314</v>
      </c>
      <c r="D10" s="456"/>
      <c r="E10" s="97"/>
      <c r="F10" s="96"/>
      <c r="G10" s="96"/>
      <c r="H10" s="96"/>
      <c r="I10" s="96"/>
      <c r="J10" s="96"/>
      <c r="K10" s="133"/>
      <c r="M10" s="127"/>
      <c r="O10">
        <f t="shared" si="0"/>
        <v>0</v>
      </c>
    </row>
    <row r="11" spans="1:15" ht="24">
      <c r="A11" s="106" t="s">
        <v>1279</v>
      </c>
      <c r="B11" s="453" t="s">
        <v>1276</v>
      </c>
      <c r="C11" s="457" t="s">
        <v>1314</v>
      </c>
      <c r="D11" s="458" t="s">
        <v>3125</v>
      </c>
      <c r="E11" s="97"/>
      <c r="F11" s="96"/>
      <c r="G11" s="96"/>
      <c r="H11" s="96"/>
      <c r="I11" s="96"/>
      <c r="J11" s="96"/>
      <c r="K11" s="133"/>
      <c r="M11" s="127"/>
      <c r="O11">
        <f t="shared" si="0"/>
        <v>0</v>
      </c>
    </row>
    <row r="12" spans="1:15" ht="24">
      <c r="A12" s="106" t="s">
        <v>1279</v>
      </c>
      <c r="B12" s="453" t="s">
        <v>1276</v>
      </c>
      <c r="C12" s="457" t="s">
        <v>1314</v>
      </c>
      <c r="D12" s="458" t="s">
        <v>3114</v>
      </c>
      <c r="E12" s="97"/>
      <c r="F12" s="96"/>
      <c r="G12" s="96"/>
      <c r="H12" s="96"/>
      <c r="I12" s="96"/>
      <c r="J12" s="96"/>
      <c r="K12" s="133"/>
      <c r="M12" s="127"/>
      <c r="O12">
        <f t="shared" si="0"/>
        <v>0</v>
      </c>
    </row>
    <row r="13" spans="1:15" ht="24">
      <c r="A13" s="106" t="s">
        <v>1279</v>
      </c>
      <c r="B13" s="453" t="s">
        <v>1276</v>
      </c>
      <c r="C13" s="457" t="s">
        <v>1314</v>
      </c>
      <c r="D13" s="458" t="s">
        <v>3115</v>
      </c>
      <c r="E13" s="97"/>
      <c r="F13" s="96"/>
      <c r="G13" s="96"/>
      <c r="H13" s="96"/>
      <c r="I13" s="96"/>
      <c r="J13" s="96"/>
      <c r="K13" s="133"/>
      <c r="M13" s="127"/>
      <c r="O13">
        <f t="shared" si="0"/>
        <v>0</v>
      </c>
    </row>
    <row r="14" spans="1:15" ht="24">
      <c r="A14" s="106" t="s">
        <v>1279</v>
      </c>
      <c r="B14" s="453" t="s">
        <v>1276</v>
      </c>
      <c r="C14" s="457" t="s">
        <v>1314</v>
      </c>
      <c r="D14" s="458" t="s">
        <v>3116</v>
      </c>
      <c r="E14" s="97"/>
      <c r="F14" s="96"/>
      <c r="G14" s="96"/>
      <c r="H14" s="96"/>
      <c r="I14" s="96"/>
      <c r="J14" s="96"/>
      <c r="K14" s="133"/>
      <c r="M14" s="127"/>
      <c r="O14">
        <f t="shared" si="0"/>
        <v>0</v>
      </c>
    </row>
    <row r="15" spans="1:15" ht="24">
      <c r="A15" s="106" t="s">
        <v>1279</v>
      </c>
      <c r="B15" s="453" t="s">
        <v>1276</v>
      </c>
      <c r="C15" s="457" t="s">
        <v>1314</v>
      </c>
      <c r="D15" s="458" t="s">
        <v>3117</v>
      </c>
      <c r="E15" s="97"/>
      <c r="F15" s="96"/>
      <c r="G15" s="96"/>
      <c r="H15" s="96"/>
      <c r="I15" s="96"/>
      <c r="J15" s="96"/>
      <c r="K15" s="133"/>
      <c r="M15" s="127"/>
      <c r="O15">
        <f t="shared" si="0"/>
        <v>0</v>
      </c>
    </row>
    <row r="16" spans="1:15" ht="24">
      <c r="A16" s="106" t="s">
        <v>1279</v>
      </c>
      <c r="B16" s="453" t="s">
        <v>1276</v>
      </c>
      <c r="C16" s="457" t="s">
        <v>1314</v>
      </c>
      <c r="D16" s="458" t="s">
        <v>3118</v>
      </c>
      <c r="E16" s="97"/>
      <c r="F16" s="96"/>
      <c r="G16" s="96"/>
      <c r="H16" s="96"/>
      <c r="I16" s="96"/>
      <c r="J16" s="96"/>
      <c r="K16" s="133"/>
      <c r="M16" s="127"/>
      <c r="O16">
        <f t="shared" si="0"/>
        <v>0</v>
      </c>
    </row>
    <row r="17" spans="1:15" ht="24">
      <c r="A17" s="106" t="s">
        <v>1279</v>
      </c>
      <c r="B17" s="453" t="s">
        <v>1276</v>
      </c>
      <c r="C17" s="457" t="s">
        <v>1314</v>
      </c>
      <c r="D17" s="458" t="s">
        <v>336</v>
      </c>
      <c r="E17" s="97"/>
      <c r="F17" s="96"/>
      <c r="G17" s="96"/>
      <c r="H17" s="96"/>
      <c r="I17" s="96"/>
      <c r="J17" s="96"/>
      <c r="K17" s="133"/>
      <c r="M17" s="127"/>
      <c r="O17">
        <f t="shared" si="0"/>
        <v>0</v>
      </c>
    </row>
    <row r="18" spans="1:15" ht="16.5" customHeight="1">
      <c r="A18" s="106" t="s">
        <v>1279</v>
      </c>
      <c r="B18" s="453" t="s">
        <v>1276</v>
      </c>
      <c r="C18" s="453" t="s">
        <v>1244</v>
      </c>
      <c r="D18" s="456"/>
      <c r="E18" s="97"/>
      <c r="F18" s="96"/>
      <c r="G18" s="96"/>
      <c r="H18" s="96"/>
      <c r="I18" s="96"/>
      <c r="J18" s="96"/>
      <c r="K18" s="133"/>
      <c r="M18" s="127"/>
      <c r="O18">
        <f t="shared" si="0"/>
        <v>0</v>
      </c>
    </row>
    <row r="19" spans="1:15" ht="16.5" customHeight="1">
      <c r="A19" s="106" t="s">
        <v>1279</v>
      </c>
      <c r="B19" s="453" t="s">
        <v>1276</v>
      </c>
      <c r="C19" s="459" t="s">
        <v>1244</v>
      </c>
      <c r="D19" s="455" t="s">
        <v>3119</v>
      </c>
      <c r="E19" s="97"/>
      <c r="F19" s="96"/>
      <c r="G19" s="96"/>
      <c r="H19" s="96"/>
      <c r="I19" s="96"/>
      <c r="J19" s="96"/>
      <c r="K19" s="133"/>
      <c r="M19" s="127"/>
      <c r="O19">
        <f t="shared" si="0"/>
        <v>0</v>
      </c>
    </row>
    <row r="20" spans="1:15" ht="14.25">
      <c r="A20" s="106" t="s">
        <v>1279</v>
      </c>
      <c r="B20" s="453" t="s">
        <v>1276</v>
      </c>
      <c r="C20" s="459" t="s">
        <v>1244</v>
      </c>
      <c r="D20" s="455" t="s">
        <v>1250</v>
      </c>
      <c r="E20" s="97"/>
      <c r="F20" s="96"/>
      <c r="G20" s="96"/>
      <c r="H20" s="96"/>
      <c r="I20" s="96"/>
      <c r="J20" s="96"/>
      <c r="K20" s="133"/>
      <c r="M20" s="127"/>
      <c r="O20">
        <f t="shared" si="0"/>
        <v>0</v>
      </c>
    </row>
    <row r="21" spans="1:15" ht="16.5" customHeight="1">
      <c r="A21" s="106" t="s">
        <v>1279</v>
      </c>
      <c r="B21" s="453" t="s">
        <v>1276</v>
      </c>
      <c r="C21" s="459" t="s">
        <v>1244</v>
      </c>
      <c r="D21" s="455" t="s">
        <v>1252</v>
      </c>
      <c r="E21" s="97"/>
      <c r="F21" s="96"/>
      <c r="G21" s="96"/>
      <c r="H21" s="96"/>
      <c r="I21" s="96"/>
      <c r="J21" s="96"/>
      <c r="K21" s="133"/>
      <c r="M21" s="127"/>
      <c r="O21">
        <f t="shared" si="0"/>
        <v>0</v>
      </c>
    </row>
    <row r="22" spans="1:15" ht="14.25">
      <c r="A22" s="106" t="s">
        <v>1279</v>
      </c>
      <c r="B22" s="453" t="s">
        <v>1276</v>
      </c>
      <c r="C22" s="459" t="s">
        <v>1244</v>
      </c>
      <c r="D22" s="455" t="s">
        <v>1253</v>
      </c>
      <c r="E22" s="97"/>
      <c r="F22" s="96"/>
      <c r="G22" s="96"/>
      <c r="H22" s="96"/>
      <c r="I22" s="96"/>
      <c r="J22" s="96"/>
      <c r="K22" s="133"/>
      <c r="M22" s="127"/>
      <c r="O22">
        <f t="shared" si="0"/>
        <v>0</v>
      </c>
    </row>
    <row r="23" spans="1:15" ht="24">
      <c r="A23" s="106" t="s">
        <v>1279</v>
      </c>
      <c r="B23" s="453" t="s">
        <v>1276</v>
      </c>
      <c r="C23" s="459" t="s">
        <v>1244</v>
      </c>
      <c r="D23" s="455" t="s">
        <v>3162</v>
      </c>
      <c r="E23" s="97"/>
      <c r="F23" s="96"/>
      <c r="G23" s="96"/>
      <c r="H23" s="96"/>
      <c r="I23" s="96"/>
      <c r="J23" s="96"/>
      <c r="K23" s="133"/>
      <c r="M23" s="127"/>
      <c r="O23">
        <f t="shared" si="0"/>
        <v>0</v>
      </c>
    </row>
    <row r="24" spans="1:15" ht="14.25">
      <c r="A24" s="106" t="s">
        <v>1279</v>
      </c>
      <c r="B24" s="453" t="s">
        <v>1276</v>
      </c>
      <c r="C24" s="459" t="s">
        <v>1244</v>
      </c>
      <c r="D24" s="455" t="s">
        <v>336</v>
      </c>
      <c r="E24" s="97"/>
      <c r="F24" s="96"/>
      <c r="G24" s="96"/>
      <c r="H24" s="96"/>
      <c r="I24" s="96"/>
      <c r="J24" s="96"/>
      <c r="K24" s="133"/>
      <c r="M24" s="127"/>
      <c r="O24">
        <f t="shared" si="0"/>
        <v>0</v>
      </c>
    </row>
    <row r="25" spans="1:15" ht="14.25">
      <c r="A25" s="106" t="s">
        <v>1279</v>
      </c>
      <c r="B25" s="453" t="s">
        <v>1276</v>
      </c>
      <c r="C25" s="453" t="s">
        <v>1310</v>
      </c>
      <c r="D25" s="456"/>
      <c r="E25" s="97"/>
      <c r="F25" s="96"/>
      <c r="G25" s="96"/>
      <c r="H25" s="96"/>
      <c r="I25" s="96"/>
      <c r="J25" s="96"/>
      <c r="K25" s="133"/>
      <c r="M25" s="127"/>
      <c r="O25">
        <f t="shared" si="0"/>
        <v>0</v>
      </c>
    </row>
    <row r="26" spans="1:15" ht="14.25">
      <c r="A26" s="106" t="s">
        <v>1279</v>
      </c>
      <c r="B26" s="453" t="s">
        <v>1276</v>
      </c>
      <c r="C26" s="459" t="s">
        <v>1310</v>
      </c>
      <c r="D26" s="455" t="s">
        <v>1311</v>
      </c>
      <c r="E26" s="97"/>
      <c r="F26" s="96"/>
      <c r="G26" s="96"/>
      <c r="H26" s="96"/>
      <c r="I26" s="96"/>
      <c r="J26" s="96"/>
      <c r="K26" s="133"/>
      <c r="M26" s="127"/>
      <c r="O26">
        <f t="shared" si="0"/>
        <v>0</v>
      </c>
    </row>
    <row r="27" spans="1:15" ht="14.25">
      <c r="A27" s="106" t="s">
        <v>1279</v>
      </c>
      <c r="B27" s="453" t="s">
        <v>1276</v>
      </c>
      <c r="C27" s="459" t="s">
        <v>1310</v>
      </c>
      <c r="D27" s="455" t="s">
        <v>1231</v>
      </c>
      <c r="E27" s="97"/>
      <c r="F27" s="96"/>
      <c r="G27" s="96"/>
      <c r="H27" s="96"/>
      <c r="I27" s="96"/>
      <c r="J27" s="96"/>
      <c r="K27" s="133"/>
      <c r="M27" s="127"/>
      <c r="O27">
        <f t="shared" si="0"/>
        <v>0</v>
      </c>
    </row>
    <row r="28" spans="1:15" ht="14.25">
      <c r="A28" s="106" t="s">
        <v>1279</v>
      </c>
      <c r="B28" s="453" t="s">
        <v>1276</v>
      </c>
      <c r="C28" s="459" t="s">
        <v>1310</v>
      </c>
      <c r="D28" s="455" t="s">
        <v>1232</v>
      </c>
      <c r="E28" s="97"/>
      <c r="F28" s="96"/>
      <c r="G28" s="96"/>
      <c r="H28" s="96"/>
      <c r="I28" s="96"/>
      <c r="J28" s="96"/>
      <c r="K28" s="133"/>
      <c r="M28" s="127"/>
      <c r="O28">
        <f t="shared" si="0"/>
        <v>0</v>
      </c>
    </row>
    <row r="29" spans="1:15" ht="14.25">
      <c r="A29" s="106" t="s">
        <v>1279</v>
      </c>
      <c r="B29" s="453" t="s">
        <v>1276</v>
      </c>
      <c r="C29" s="459" t="s">
        <v>1310</v>
      </c>
      <c r="D29" s="455" t="s">
        <v>1233</v>
      </c>
      <c r="E29" s="97"/>
      <c r="F29" s="96"/>
      <c r="G29" s="96"/>
      <c r="H29" s="96"/>
      <c r="I29" s="96"/>
      <c r="J29" s="96"/>
      <c r="K29" s="133"/>
      <c r="M29" s="127"/>
      <c r="O29">
        <f t="shared" si="0"/>
        <v>0</v>
      </c>
    </row>
    <row r="30" spans="1:15" ht="14.25">
      <c r="A30" s="106" t="s">
        <v>1279</v>
      </c>
      <c r="B30" s="453" t="s">
        <v>1276</v>
      </c>
      <c r="C30" s="459" t="s">
        <v>1310</v>
      </c>
      <c r="D30" s="455" t="s">
        <v>1234</v>
      </c>
      <c r="E30" s="97"/>
      <c r="F30" s="96"/>
      <c r="G30" s="96"/>
      <c r="H30" s="96"/>
      <c r="I30" s="96"/>
      <c r="J30" s="96"/>
      <c r="K30" s="133"/>
      <c r="M30" s="127"/>
      <c r="O30">
        <f t="shared" si="0"/>
        <v>0</v>
      </c>
    </row>
    <row r="31" spans="1:11" ht="14.25">
      <c r="A31" s="106" t="s">
        <v>1279</v>
      </c>
      <c r="B31" s="453" t="s">
        <v>1276</v>
      </c>
      <c r="C31" s="459" t="s">
        <v>1310</v>
      </c>
      <c r="D31" s="455" t="s">
        <v>1235</v>
      </c>
      <c r="E31" s="97"/>
      <c r="F31" s="96"/>
      <c r="G31" s="96"/>
      <c r="H31" s="96"/>
      <c r="I31" s="96"/>
      <c r="J31" s="96"/>
      <c r="K31" s="133"/>
    </row>
    <row r="32" spans="1:11" ht="14.25">
      <c r="A32" s="106" t="s">
        <v>1279</v>
      </c>
      <c r="B32" s="453" t="s">
        <v>1276</v>
      </c>
      <c r="C32" s="459" t="s">
        <v>1310</v>
      </c>
      <c r="D32" s="455" t="s">
        <v>1236</v>
      </c>
      <c r="E32" s="97"/>
      <c r="F32" s="96"/>
      <c r="G32" s="96"/>
      <c r="H32" s="96"/>
      <c r="I32" s="96"/>
      <c r="J32" s="96"/>
      <c r="K32" s="133"/>
    </row>
    <row r="33" spans="1:11" ht="14.25">
      <c r="A33" s="106" t="s">
        <v>1279</v>
      </c>
      <c r="B33" s="453" t="s">
        <v>1276</v>
      </c>
      <c r="C33" s="459" t="s">
        <v>1310</v>
      </c>
      <c r="D33" s="455" t="s">
        <v>1312</v>
      </c>
      <c r="E33" s="97"/>
      <c r="F33" s="96"/>
      <c r="G33" s="96"/>
      <c r="H33" s="96"/>
      <c r="I33" s="96"/>
      <c r="J33" s="96"/>
      <c r="K33" s="133"/>
    </row>
    <row r="34" spans="1:11" ht="14.25">
      <c r="A34" s="106" t="s">
        <v>1279</v>
      </c>
      <c r="B34" s="453" t="s">
        <v>1276</v>
      </c>
      <c r="C34" s="459" t="s">
        <v>1310</v>
      </c>
      <c r="D34" s="455" t="s">
        <v>1313</v>
      </c>
      <c r="E34" s="97"/>
      <c r="F34" s="96"/>
      <c r="G34" s="96"/>
      <c r="H34" s="96"/>
      <c r="I34" s="96"/>
      <c r="J34" s="96"/>
      <c r="K34" s="133"/>
    </row>
    <row r="35" spans="1:11" ht="14.25">
      <c r="A35" s="106" t="s">
        <v>1279</v>
      </c>
      <c r="B35" s="453" t="s">
        <v>1276</v>
      </c>
      <c r="C35" s="478" t="s">
        <v>1310</v>
      </c>
      <c r="D35" s="455" t="s">
        <v>336</v>
      </c>
      <c r="E35" s="97"/>
      <c r="F35" s="96"/>
      <c r="G35" s="96"/>
      <c r="H35" s="96"/>
      <c r="I35" s="96"/>
      <c r="J35" s="96"/>
      <c r="K35" s="133"/>
    </row>
  </sheetData>
  <sheetProtection/>
  <autoFilter ref="A2:N2"/>
  <mergeCells count="1">
    <mergeCell ref="C1:D1"/>
  </mergeCells>
  <dataValidations count="1">
    <dataValidation type="list" allowBlank="1" sqref="B4:B35">
      <formula1>$N$1:$N$2</formula1>
    </dataValidation>
  </dataValidations>
  <printOptions/>
  <pageMargins left="0.25" right="0.25" top="0.75" bottom="0.75" header="0.3" footer="0.3"/>
  <pageSetup fitToHeight="0" fitToWidth="1" horizontalDpi="600" verticalDpi="600" orientation="landscape" paperSize="8" scale="59" r:id="rId2"/>
  <colBreaks count="1" manualBreakCount="1">
    <brk id="12" max="65535" man="1"/>
  </colBreaks>
  <legacyDrawing r:id="rId1"/>
</worksheet>
</file>

<file path=xl/worksheets/sheet7.xml><?xml version="1.0" encoding="utf-8"?>
<worksheet xmlns="http://schemas.openxmlformats.org/spreadsheetml/2006/main" xmlns:r="http://schemas.openxmlformats.org/officeDocument/2006/relationships">
  <sheetPr codeName="Tabelle23">
    <pageSetUpPr fitToPage="1"/>
  </sheetPr>
  <dimension ref="A1:BZ41"/>
  <sheetViews>
    <sheetView showGridLines="0" zoomScalePageLayoutView="0" workbookViewId="0" topLeftCell="B1">
      <pane xSplit="3" ySplit="3" topLeftCell="E4" activePane="bottomRight" state="frozen"/>
      <selection pane="topLeft" activeCell="B1" sqref="B1"/>
      <selection pane="topRight" activeCell="E1" sqref="E1"/>
      <selection pane="bottomLeft" activeCell="B4" sqref="B4"/>
      <selection pane="bottomRight" activeCell="E4" sqref="E4"/>
    </sheetView>
  </sheetViews>
  <sheetFormatPr defaultColWidth="9.140625" defaultRowHeight="12.75"/>
  <cols>
    <col min="1" max="1" width="2.421875" style="0" hidden="1" customWidth="1"/>
    <col min="2" max="2" width="4.57421875" style="0" customWidth="1"/>
    <col min="3" max="3" width="33.00390625" style="0" customWidth="1"/>
    <col min="4" max="4" width="42.140625" style="0" customWidth="1"/>
    <col min="5" max="9" width="39.28125" style="0" customWidth="1"/>
    <col min="10" max="10" width="46.00390625" style="0" customWidth="1"/>
    <col min="11" max="11" width="34.28125" style="0" customWidth="1"/>
    <col min="12" max="12" width="11.421875" style="0" customWidth="1"/>
    <col min="13" max="13" width="3.140625" style="0" customWidth="1"/>
    <col min="14" max="52" width="11.421875" style="0" hidden="1" customWidth="1"/>
  </cols>
  <sheetData>
    <row r="1" spans="2:15" s="107" customFormat="1" ht="204.75" thickBot="1">
      <c r="B1" s="419"/>
      <c r="C1" s="549" t="s">
        <v>3223</v>
      </c>
      <c r="D1" s="550"/>
      <c r="E1" s="436" t="s">
        <v>3126</v>
      </c>
      <c r="F1" s="431" t="s">
        <v>3160</v>
      </c>
      <c r="G1" s="431" t="s">
        <v>3127</v>
      </c>
      <c r="H1" s="421" t="s">
        <v>3193</v>
      </c>
      <c r="I1" s="421" t="s">
        <v>3194</v>
      </c>
      <c r="J1" s="421" t="s">
        <v>3033</v>
      </c>
      <c r="K1" s="432" t="s">
        <v>1319</v>
      </c>
      <c r="M1" s="127"/>
      <c r="N1" s="128" t="s">
        <v>1275</v>
      </c>
      <c r="O1" s="354" t="s">
        <v>3068</v>
      </c>
    </row>
    <row r="2" spans="1:15" s="107" customFormat="1" ht="60" thickBot="1">
      <c r="A2" s="125" t="s">
        <v>1278</v>
      </c>
      <c r="B2" s="424" t="s">
        <v>1274</v>
      </c>
      <c r="C2" s="149" t="s">
        <v>173</v>
      </c>
      <c r="D2" s="149" t="s">
        <v>1264</v>
      </c>
      <c r="E2" s="150" t="s">
        <v>3095</v>
      </c>
      <c r="F2" s="151" t="s">
        <v>1408</v>
      </c>
      <c r="G2" s="150" t="s">
        <v>1409</v>
      </c>
      <c r="H2" s="151" t="s">
        <v>1281</v>
      </c>
      <c r="I2" s="150" t="s">
        <v>1280</v>
      </c>
      <c r="J2" s="151" t="s">
        <v>3098</v>
      </c>
      <c r="K2" s="425" t="s">
        <v>3007</v>
      </c>
      <c r="M2" s="127"/>
      <c r="N2" s="128" t="s">
        <v>1276</v>
      </c>
      <c r="O2" s="356">
        <f>SUM(O3:O78)</f>
        <v>0</v>
      </c>
    </row>
    <row r="3" spans="1:13" s="107" customFormat="1" ht="21" customHeight="1" thickBot="1">
      <c r="A3" s="66" t="s">
        <v>1279</v>
      </c>
      <c r="B3" s="433" t="s">
        <v>3197</v>
      </c>
      <c r="C3" s="434" t="s">
        <v>3023</v>
      </c>
      <c r="D3" s="427" t="s">
        <v>3201</v>
      </c>
      <c r="E3" s="428" t="s">
        <v>3200</v>
      </c>
      <c r="F3" s="428" t="s">
        <v>3202</v>
      </c>
      <c r="G3" s="428" t="s">
        <v>3203</v>
      </c>
      <c r="H3" s="428" t="s">
        <v>3206</v>
      </c>
      <c r="I3" s="428" t="s">
        <v>3204</v>
      </c>
      <c r="J3" s="428"/>
      <c r="K3" s="435" t="s">
        <v>3205</v>
      </c>
      <c r="M3" s="127"/>
    </row>
    <row r="4" spans="1:38" ht="16.5" customHeight="1">
      <c r="A4" s="66" t="s">
        <v>1279</v>
      </c>
      <c r="B4" s="323" t="s">
        <v>1276</v>
      </c>
      <c r="C4" s="323" t="s">
        <v>3023</v>
      </c>
      <c r="D4" s="323"/>
      <c r="E4" s="133"/>
      <c r="F4" s="133"/>
      <c r="G4" s="133"/>
      <c r="H4" s="133"/>
      <c r="I4" s="133"/>
      <c r="J4" s="133"/>
      <c r="K4" s="133"/>
      <c r="M4" s="81"/>
      <c r="N4" s="107"/>
      <c r="O4">
        <f>IF(OR(F4&lt;&gt;0,G4&lt;&gt;0,H4&lt;&gt;0,I4&lt;&gt;0,J4&lt;&gt;0,K4&lt;&gt;0,L4&lt;&gt;0),1,0)</f>
        <v>0</v>
      </c>
      <c r="P4" s="107"/>
      <c r="Q4" s="107"/>
      <c r="R4" s="107"/>
      <c r="S4" s="107"/>
      <c r="T4" s="107"/>
      <c r="U4" s="107"/>
      <c r="V4" s="107"/>
      <c r="W4" s="107"/>
      <c r="X4" s="107"/>
      <c r="Y4" s="107"/>
      <c r="Z4" s="107"/>
      <c r="AA4" s="107"/>
      <c r="AB4" s="107"/>
      <c r="AC4" s="107"/>
      <c r="AD4" s="107"/>
      <c r="AE4" s="107"/>
      <c r="AF4" s="107"/>
      <c r="AG4" s="107"/>
      <c r="AH4" s="107"/>
      <c r="AI4" s="107"/>
      <c r="AJ4" s="107"/>
      <c r="AK4" s="107"/>
      <c r="AL4" s="107"/>
    </row>
    <row r="5" spans="1:78" s="126" customFormat="1" ht="15.75" customHeight="1" thickBot="1">
      <c r="A5" s="66" t="s">
        <v>1279</v>
      </c>
      <c r="B5" s="321" t="s">
        <v>1276</v>
      </c>
      <c r="C5" s="322" t="s">
        <v>3023</v>
      </c>
      <c r="D5" s="333" t="s">
        <v>3201</v>
      </c>
      <c r="E5" s="96"/>
      <c r="F5" s="96"/>
      <c r="G5" s="96"/>
      <c r="H5" s="96"/>
      <c r="I5" s="96"/>
      <c r="J5" s="96"/>
      <c r="K5" s="133"/>
      <c r="L5" s="107"/>
      <c r="M5" s="127"/>
      <c r="N5" s="107"/>
      <c r="O5" s="107">
        <f aca="true" t="shared" si="0" ref="O5:O41">IF(OR(F5&lt;&gt;0,G5&lt;&gt;0,H5&lt;&gt;0,I5&lt;&gt;0,J5&lt;&gt;0,K5&lt;&gt;0,L5&lt;&gt;0),1,0)</f>
        <v>0</v>
      </c>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row>
    <row r="6" spans="1:13" s="107" customFormat="1" ht="15.75" customHeight="1">
      <c r="A6" s="261" t="s">
        <v>1279</v>
      </c>
      <c r="B6" s="481" t="s">
        <v>1276</v>
      </c>
      <c r="C6" s="482" t="s">
        <v>3023</v>
      </c>
      <c r="D6" s="483" t="s">
        <v>3210</v>
      </c>
      <c r="E6" s="479"/>
      <c r="F6" s="96"/>
      <c r="G6" s="96"/>
      <c r="H6" s="96"/>
      <c r="I6" s="96"/>
      <c r="J6" s="96"/>
      <c r="K6" s="133"/>
      <c r="M6" s="127"/>
    </row>
    <row r="7" spans="1:15" ht="12.75">
      <c r="A7" s="66" t="s">
        <v>1279</v>
      </c>
      <c r="B7" s="321" t="s">
        <v>1276</v>
      </c>
      <c r="C7" s="322" t="s">
        <v>3023</v>
      </c>
      <c r="D7" s="333" t="s">
        <v>3211</v>
      </c>
      <c r="E7" s="96"/>
      <c r="F7" s="96"/>
      <c r="G7" s="96"/>
      <c r="H7" s="96"/>
      <c r="I7" s="96"/>
      <c r="J7" s="96"/>
      <c r="K7" s="133"/>
      <c r="M7" s="81"/>
      <c r="O7">
        <f t="shared" si="0"/>
        <v>0</v>
      </c>
    </row>
    <row r="8" spans="1:13" ht="12.75">
      <c r="A8" s="66" t="s">
        <v>1279</v>
      </c>
      <c r="B8" s="481" t="s">
        <v>1276</v>
      </c>
      <c r="C8" s="482" t="s">
        <v>3023</v>
      </c>
      <c r="D8" s="483" t="s">
        <v>3212</v>
      </c>
      <c r="E8" s="479"/>
      <c r="F8" s="96"/>
      <c r="G8" s="96"/>
      <c r="H8" s="96"/>
      <c r="I8" s="96"/>
      <c r="J8" s="96"/>
      <c r="K8" s="133"/>
      <c r="M8" s="81"/>
    </row>
    <row r="9" spans="1:13" ht="12.75">
      <c r="A9" s="66" t="s">
        <v>1279</v>
      </c>
      <c r="B9" s="481" t="s">
        <v>1276</v>
      </c>
      <c r="C9" s="482" t="s">
        <v>3023</v>
      </c>
      <c r="D9" s="483" t="s">
        <v>3213</v>
      </c>
      <c r="E9" s="479"/>
      <c r="F9" s="96"/>
      <c r="G9" s="96"/>
      <c r="H9" s="96"/>
      <c r="I9" s="96"/>
      <c r="J9" s="96"/>
      <c r="K9" s="133"/>
      <c r="M9" s="81"/>
    </row>
    <row r="10" spans="1:15" ht="12.75">
      <c r="A10" s="66" t="s">
        <v>1279</v>
      </c>
      <c r="B10" s="321" t="s">
        <v>1276</v>
      </c>
      <c r="C10" s="322" t="s">
        <v>3023</v>
      </c>
      <c r="D10" s="320" t="s">
        <v>1366</v>
      </c>
      <c r="E10" s="96"/>
      <c r="F10" s="96"/>
      <c r="G10" s="96"/>
      <c r="H10" s="96"/>
      <c r="I10" s="96"/>
      <c r="J10" s="96"/>
      <c r="K10" s="133"/>
      <c r="M10" s="81"/>
      <c r="O10">
        <f t="shared" si="0"/>
        <v>0</v>
      </c>
    </row>
    <row r="11" spans="1:15" ht="12.75">
      <c r="A11" s="66" t="s">
        <v>1279</v>
      </c>
      <c r="B11" s="321" t="s">
        <v>1276</v>
      </c>
      <c r="C11" s="322" t="s">
        <v>3023</v>
      </c>
      <c r="D11" s="320" t="s">
        <v>1367</v>
      </c>
      <c r="E11" s="96"/>
      <c r="F11" s="96"/>
      <c r="G11" s="96"/>
      <c r="H11" s="96"/>
      <c r="I11" s="96"/>
      <c r="J11" s="96"/>
      <c r="K11" s="133"/>
      <c r="M11" s="81"/>
      <c r="O11">
        <f t="shared" si="0"/>
        <v>0</v>
      </c>
    </row>
    <row r="12" spans="1:15" ht="12.75">
      <c r="A12" s="66" t="s">
        <v>1279</v>
      </c>
      <c r="B12" s="321" t="s">
        <v>1276</v>
      </c>
      <c r="C12" s="322" t="s">
        <v>3023</v>
      </c>
      <c r="D12" s="320" t="s">
        <v>1368</v>
      </c>
      <c r="E12" s="96"/>
      <c r="F12" s="96"/>
      <c r="G12" s="96"/>
      <c r="H12" s="96"/>
      <c r="I12" s="96"/>
      <c r="J12" s="96"/>
      <c r="K12" s="133"/>
      <c r="M12" s="81"/>
      <c r="O12">
        <f t="shared" si="0"/>
        <v>0</v>
      </c>
    </row>
    <row r="13" spans="1:15" ht="12.75">
      <c r="A13" s="66" t="s">
        <v>1279</v>
      </c>
      <c r="B13" s="321" t="s">
        <v>1276</v>
      </c>
      <c r="C13" s="322" t="s">
        <v>3023</v>
      </c>
      <c r="D13" s="320" t="s">
        <v>3207</v>
      </c>
      <c r="E13" s="96"/>
      <c r="F13" s="96"/>
      <c r="G13" s="96"/>
      <c r="H13" s="96"/>
      <c r="I13" s="96"/>
      <c r="J13" s="96"/>
      <c r="K13" s="133"/>
      <c r="M13" s="81"/>
      <c r="O13">
        <f t="shared" si="0"/>
        <v>0</v>
      </c>
    </row>
    <row r="14" spans="1:13" ht="12.75">
      <c r="A14" s="66" t="s">
        <v>1279</v>
      </c>
      <c r="B14" s="481" t="s">
        <v>1276</v>
      </c>
      <c r="C14" s="482" t="s">
        <v>3023</v>
      </c>
      <c r="D14" s="483" t="s">
        <v>3208</v>
      </c>
      <c r="E14" s="480"/>
      <c r="F14" s="96"/>
      <c r="G14" s="96"/>
      <c r="H14" s="96"/>
      <c r="I14" s="96"/>
      <c r="J14" s="96"/>
      <c r="K14" s="133"/>
      <c r="M14" s="81"/>
    </row>
    <row r="15" spans="1:13" ht="12.75">
      <c r="A15" s="66" t="s">
        <v>1279</v>
      </c>
      <c r="B15" s="481" t="s">
        <v>1276</v>
      </c>
      <c r="C15" s="482" t="s">
        <v>3023</v>
      </c>
      <c r="D15" s="483" t="s">
        <v>3209</v>
      </c>
      <c r="E15" s="480"/>
      <c r="F15" s="96"/>
      <c r="G15" s="96"/>
      <c r="H15" s="96"/>
      <c r="I15" s="96"/>
      <c r="J15" s="96"/>
      <c r="K15" s="133"/>
      <c r="M15" s="81"/>
    </row>
    <row r="16" spans="1:15" ht="12.75">
      <c r="A16" s="66" t="s">
        <v>1279</v>
      </c>
      <c r="B16" s="321" t="s">
        <v>1276</v>
      </c>
      <c r="C16" s="322" t="s">
        <v>3023</v>
      </c>
      <c r="D16" s="320" t="s">
        <v>1369</v>
      </c>
      <c r="E16" s="96"/>
      <c r="F16" s="96"/>
      <c r="G16" s="96"/>
      <c r="H16" s="96"/>
      <c r="I16" s="96"/>
      <c r="J16" s="96"/>
      <c r="K16" s="133"/>
      <c r="M16" s="81"/>
      <c r="O16">
        <f t="shared" si="0"/>
        <v>0</v>
      </c>
    </row>
    <row r="17" spans="1:15" ht="25.5">
      <c r="A17" s="66" t="s">
        <v>1279</v>
      </c>
      <c r="B17" s="321" t="s">
        <v>1276</v>
      </c>
      <c r="C17" s="322" t="s">
        <v>3023</v>
      </c>
      <c r="D17" s="333" t="s">
        <v>3215</v>
      </c>
      <c r="E17" s="96"/>
      <c r="F17" s="96"/>
      <c r="G17" s="96"/>
      <c r="H17" s="96"/>
      <c r="I17" s="96"/>
      <c r="J17" s="96"/>
      <c r="K17" s="133"/>
      <c r="M17" s="81"/>
      <c r="O17">
        <f t="shared" si="0"/>
        <v>0</v>
      </c>
    </row>
    <row r="18" spans="1:13" ht="25.5">
      <c r="A18" s="66" t="s">
        <v>1279</v>
      </c>
      <c r="B18" s="481" t="s">
        <v>1276</v>
      </c>
      <c r="C18" s="482" t="s">
        <v>3023</v>
      </c>
      <c r="D18" s="483" t="s">
        <v>3214</v>
      </c>
      <c r="E18" s="479"/>
      <c r="F18" s="96"/>
      <c r="G18" s="96"/>
      <c r="H18" s="96"/>
      <c r="I18" s="96"/>
      <c r="J18" s="96"/>
      <c r="K18" s="133"/>
      <c r="M18" s="81"/>
    </row>
    <row r="19" spans="1:15" ht="12.75">
      <c r="A19" s="66" t="s">
        <v>1279</v>
      </c>
      <c r="B19" s="321" t="s">
        <v>1276</v>
      </c>
      <c r="C19" s="322" t="s">
        <v>3023</v>
      </c>
      <c r="D19" s="320" t="s">
        <v>1371</v>
      </c>
      <c r="E19" s="96"/>
      <c r="F19" s="96"/>
      <c r="G19" s="96"/>
      <c r="H19" s="96"/>
      <c r="I19" s="96"/>
      <c r="J19" s="96"/>
      <c r="K19" s="133"/>
      <c r="M19" s="81"/>
      <c r="O19">
        <f t="shared" si="0"/>
        <v>0</v>
      </c>
    </row>
    <row r="20" spans="1:15" ht="25.5">
      <c r="A20" s="66" t="s">
        <v>1279</v>
      </c>
      <c r="B20" s="321" t="s">
        <v>1276</v>
      </c>
      <c r="C20" s="322" t="s">
        <v>3023</v>
      </c>
      <c r="D20" s="320" t="s">
        <v>1372</v>
      </c>
      <c r="E20" s="96"/>
      <c r="F20" s="96"/>
      <c r="G20" s="96"/>
      <c r="H20" s="96"/>
      <c r="I20" s="96"/>
      <c r="J20" s="96"/>
      <c r="K20" s="133"/>
      <c r="M20" s="81"/>
      <c r="O20">
        <f t="shared" si="0"/>
        <v>0</v>
      </c>
    </row>
    <row r="21" spans="1:15" ht="12.75">
      <c r="A21" s="66" t="s">
        <v>1279</v>
      </c>
      <c r="B21" s="321" t="s">
        <v>1276</v>
      </c>
      <c r="C21" s="322" t="s">
        <v>3023</v>
      </c>
      <c r="D21" s="320" t="s">
        <v>3158</v>
      </c>
      <c r="E21" s="96"/>
      <c r="F21" s="96"/>
      <c r="G21" s="96"/>
      <c r="H21" s="96"/>
      <c r="I21" s="96"/>
      <c r="J21" s="96"/>
      <c r="K21" s="133"/>
      <c r="M21" s="81"/>
      <c r="O21">
        <f t="shared" si="0"/>
        <v>0</v>
      </c>
    </row>
    <row r="22" spans="1:15" ht="25.5">
      <c r="A22" s="66" t="s">
        <v>1279</v>
      </c>
      <c r="B22" s="321" t="s">
        <v>1276</v>
      </c>
      <c r="C22" s="322" t="s">
        <v>3023</v>
      </c>
      <c r="D22" s="320" t="s">
        <v>1242</v>
      </c>
      <c r="E22" s="96"/>
      <c r="F22" s="96"/>
      <c r="G22" s="96"/>
      <c r="H22" s="96"/>
      <c r="I22" s="96"/>
      <c r="J22" s="96"/>
      <c r="K22" s="133"/>
      <c r="M22" s="81"/>
      <c r="O22">
        <f t="shared" si="0"/>
        <v>0</v>
      </c>
    </row>
    <row r="23" spans="1:15" ht="12.75">
      <c r="A23" s="66" t="s">
        <v>1279</v>
      </c>
      <c r="B23" s="319" t="s">
        <v>1276</v>
      </c>
      <c r="C23" s="319" t="s">
        <v>1373</v>
      </c>
      <c r="D23" s="319"/>
      <c r="E23" s="96"/>
      <c r="F23" s="96"/>
      <c r="G23" s="96"/>
      <c r="H23" s="96"/>
      <c r="I23" s="96"/>
      <c r="J23" s="96"/>
      <c r="K23" s="133"/>
      <c r="M23" s="81"/>
      <c r="O23">
        <f t="shared" si="0"/>
        <v>0</v>
      </c>
    </row>
    <row r="24" spans="1:15" ht="12.75">
      <c r="A24" s="66" t="s">
        <v>1279</v>
      </c>
      <c r="B24" s="321" t="s">
        <v>1276</v>
      </c>
      <c r="C24" s="322" t="s">
        <v>1373</v>
      </c>
      <c r="D24" s="320" t="s">
        <v>1374</v>
      </c>
      <c r="E24" s="96"/>
      <c r="F24" s="96"/>
      <c r="G24" s="96"/>
      <c r="H24" s="96"/>
      <c r="I24" s="96"/>
      <c r="J24" s="96"/>
      <c r="K24" s="133"/>
      <c r="M24" s="81"/>
      <c r="O24">
        <f t="shared" si="0"/>
        <v>0</v>
      </c>
    </row>
    <row r="25" spans="1:15" ht="12.75">
      <c r="A25" s="66" t="s">
        <v>1279</v>
      </c>
      <c r="B25" s="321" t="s">
        <v>1276</v>
      </c>
      <c r="C25" s="322" t="s">
        <v>1373</v>
      </c>
      <c r="D25" s="320" t="s">
        <v>1375</v>
      </c>
      <c r="E25" s="96"/>
      <c r="F25" s="96"/>
      <c r="G25" s="96"/>
      <c r="H25" s="96"/>
      <c r="I25" s="96"/>
      <c r="J25" s="96"/>
      <c r="K25" s="133"/>
      <c r="M25" s="81"/>
      <c r="O25">
        <f t="shared" si="0"/>
        <v>0</v>
      </c>
    </row>
    <row r="26" spans="1:15" ht="12.75">
      <c r="A26" s="66" t="s">
        <v>1279</v>
      </c>
      <c r="B26" s="321" t="s">
        <v>1276</v>
      </c>
      <c r="C26" s="322" t="s">
        <v>1373</v>
      </c>
      <c r="D26" s="320" t="s">
        <v>1376</v>
      </c>
      <c r="E26" s="96"/>
      <c r="F26" s="96"/>
      <c r="G26" s="96"/>
      <c r="H26" s="96"/>
      <c r="I26" s="96"/>
      <c r="J26" s="96"/>
      <c r="K26" s="133"/>
      <c r="M26" s="81"/>
      <c r="O26">
        <f t="shared" si="0"/>
        <v>0</v>
      </c>
    </row>
    <row r="27" spans="1:15" ht="12.75">
      <c r="A27" s="66" t="s">
        <v>1279</v>
      </c>
      <c r="B27" s="321" t="s">
        <v>1276</v>
      </c>
      <c r="C27" s="322" t="s">
        <v>1373</v>
      </c>
      <c r="D27" s="320" t="s">
        <v>1377</v>
      </c>
      <c r="E27" s="96"/>
      <c r="F27" s="96"/>
      <c r="G27" s="96"/>
      <c r="H27" s="96"/>
      <c r="I27" s="96"/>
      <c r="J27" s="96"/>
      <c r="K27" s="133"/>
      <c r="M27" s="81"/>
      <c r="O27">
        <f t="shared" si="0"/>
        <v>0</v>
      </c>
    </row>
    <row r="28" spans="1:15" ht="12.75">
      <c r="A28" s="66" t="s">
        <v>1279</v>
      </c>
      <c r="B28" s="321" t="s">
        <v>1276</v>
      </c>
      <c r="C28" s="322" t="s">
        <v>1373</v>
      </c>
      <c r="D28" s="320" t="s">
        <v>1378</v>
      </c>
      <c r="E28" s="96"/>
      <c r="F28" s="96"/>
      <c r="G28" s="96"/>
      <c r="H28" s="96"/>
      <c r="I28" s="96"/>
      <c r="J28" s="96"/>
      <c r="K28" s="133"/>
      <c r="M28" s="81"/>
      <c r="O28">
        <f t="shared" si="0"/>
        <v>0</v>
      </c>
    </row>
    <row r="29" spans="1:15" ht="12.75">
      <c r="A29" s="66" t="s">
        <v>1279</v>
      </c>
      <c r="B29" s="321" t="s">
        <v>1276</v>
      </c>
      <c r="C29" s="322" t="s">
        <v>1373</v>
      </c>
      <c r="D29" s="320" t="s">
        <v>1379</v>
      </c>
      <c r="E29" s="96"/>
      <c r="F29" s="96"/>
      <c r="G29" s="96"/>
      <c r="H29" s="96"/>
      <c r="I29" s="96"/>
      <c r="J29" s="96"/>
      <c r="K29" s="133"/>
      <c r="M29" s="81"/>
      <c r="O29">
        <f t="shared" si="0"/>
        <v>0</v>
      </c>
    </row>
    <row r="30" spans="1:15" ht="25.5">
      <c r="A30" s="66" t="s">
        <v>1279</v>
      </c>
      <c r="B30" s="321" t="s">
        <v>1276</v>
      </c>
      <c r="C30" s="322" t="s">
        <v>1373</v>
      </c>
      <c r="D30" s="320" t="s">
        <v>1380</v>
      </c>
      <c r="E30" s="96"/>
      <c r="F30" s="96"/>
      <c r="G30" s="96"/>
      <c r="H30" s="96"/>
      <c r="I30" s="96"/>
      <c r="J30" s="96"/>
      <c r="K30" s="133"/>
      <c r="M30" s="81"/>
      <c r="O30">
        <f t="shared" si="0"/>
        <v>0</v>
      </c>
    </row>
    <row r="31" spans="1:15" ht="12.75">
      <c r="A31" s="66" t="s">
        <v>1279</v>
      </c>
      <c r="B31" s="321" t="s">
        <v>1276</v>
      </c>
      <c r="C31" s="322" t="s">
        <v>1373</v>
      </c>
      <c r="D31" s="320" t="s">
        <v>3159</v>
      </c>
      <c r="E31" s="96"/>
      <c r="F31" s="96"/>
      <c r="G31" s="96"/>
      <c r="H31" s="96"/>
      <c r="I31" s="96"/>
      <c r="J31" s="96"/>
      <c r="K31" s="133"/>
      <c r="M31" s="81"/>
      <c r="O31">
        <f t="shared" si="0"/>
        <v>0</v>
      </c>
    </row>
    <row r="32" spans="1:15" ht="12.75">
      <c r="A32" s="66" t="s">
        <v>1279</v>
      </c>
      <c r="B32" s="321" t="s">
        <v>1276</v>
      </c>
      <c r="C32" s="322" t="s">
        <v>1373</v>
      </c>
      <c r="D32" s="320" t="s">
        <v>1381</v>
      </c>
      <c r="E32" s="96"/>
      <c r="F32" s="96"/>
      <c r="G32" s="96"/>
      <c r="H32" s="96"/>
      <c r="I32" s="96"/>
      <c r="J32" s="96"/>
      <c r="K32" s="133"/>
      <c r="M32" s="81"/>
      <c r="O32">
        <f t="shared" si="0"/>
        <v>0</v>
      </c>
    </row>
    <row r="33" spans="1:15" ht="12.75">
      <c r="A33" s="66" t="s">
        <v>1279</v>
      </c>
      <c r="B33" s="319" t="s">
        <v>1276</v>
      </c>
      <c r="C33" s="319" t="s">
        <v>1382</v>
      </c>
      <c r="D33" s="319"/>
      <c r="E33" s="96"/>
      <c r="F33" s="96"/>
      <c r="G33" s="96"/>
      <c r="H33" s="96"/>
      <c r="I33" s="96"/>
      <c r="J33" s="96"/>
      <c r="K33" s="133"/>
      <c r="M33" s="81"/>
      <c r="O33">
        <f t="shared" si="0"/>
        <v>0</v>
      </c>
    </row>
    <row r="34" spans="1:15" ht="12.75">
      <c r="A34" s="66" t="s">
        <v>1279</v>
      </c>
      <c r="B34" s="321" t="s">
        <v>1276</v>
      </c>
      <c r="C34" s="322" t="s">
        <v>1382</v>
      </c>
      <c r="D34" s="320" t="s">
        <v>1383</v>
      </c>
      <c r="E34" s="96"/>
      <c r="F34" s="96"/>
      <c r="G34" s="96"/>
      <c r="H34" s="96"/>
      <c r="I34" s="96"/>
      <c r="J34" s="96"/>
      <c r="K34" s="133"/>
      <c r="M34" s="81"/>
      <c r="O34">
        <f t="shared" si="0"/>
        <v>0</v>
      </c>
    </row>
    <row r="35" spans="1:15" ht="12.75">
      <c r="A35" s="66" t="s">
        <v>1279</v>
      </c>
      <c r="B35" s="321" t="s">
        <v>1276</v>
      </c>
      <c r="C35" s="322" t="s">
        <v>1382</v>
      </c>
      <c r="D35" s="320" t="s">
        <v>1384</v>
      </c>
      <c r="E35" s="96"/>
      <c r="F35" s="96"/>
      <c r="G35" s="96"/>
      <c r="H35" s="96"/>
      <c r="I35" s="96"/>
      <c r="J35" s="96"/>
      <c r="K35" s="133"/>
      <c r="M35" s="81"/>
      <c r="O35">
        <f t="shared" si="0"/>
        <v>0</v>
      </c>
    </row>
    <row r="36" spans="1:15" ht="12.75">
      <c r="A36" s="66" t="s">
        <v>1279</v>
      </c>
      <c r="B36" s="321" t="s">
        <v>1276</v>
      </c>
      <c r="C36" s="322" t="s">
        <v>1382</v>
      </c>
      <c r="D36" s="320" t="s">
        <v>3196</v>
      </c>
      <c r="E36" s="96"/>
      <c r="F36" s="96"/>
      <c r="G36" s="96"/>
      <c r="H36" s="96"/>
      <c r="I36" s="96"/>
      <c r="J36" s="96"/>
      <c r="K36" s="133"/>
      <c r="M36" s="81"/>
      <c r="O36">
        <f t="shared" si="0"/>
        <v>0</v>
      </c>
    </row>
    <row r="37" spans="1:15" ht="12.75">
      <c r="A37" s="66" t="s">
        <v>1279</v>
      </c>
      <c r="B37" s="321" t="s">
        <v>1276</v>
      </c>
      <c r="C37" s="322" t="s">
        <v>1382</v>
      </c>
      <c r="D37" s="320" t="s">
        <v>1385</v>
      </c>
      <c r="E37" s="96"/>
      <c r="F37" s="96"/>
      <c r="G37" s="96"/>
      <c r="H37" s="96"/>
      <c r="I37" s="96"/>
      <c r="J37" s="96"/>
      <c r="K37" s="133"/>
      <c r="M37" s="81"/>
      <c r="O37">
        <f t="shared" si="0"/>
        <v>0</v>
      </c>
    </row>
    <row r="38" spans="1:15" ht="25.5">
      <c r="A38" s="66" t="s">
        <v>1279</v>
      </c>
      <c r="B38" s="321" t="s">
        <v>1276</v>
      </c>
      <c r="C38" s="322" t="s">
        <v>1382</v>
      </c>
      <c r="D38" s="320" t="s">
        <v>1386</v>
      </c>
      <c r="E38" s="96"/>
      <c r="F38" s="96"/>
      <c r="G38" s="96"/>
      <c r="H38" s="96"/>
      <c r="I38" s="96"/>
      <c r="J38" s="96"/>
      <c r="K38" s="133"/>
      <c r="M38" s="81"/>
      <c r="O38">
        <f t="shared" si="0"/>
        <v>0</v>
      </c>
    </row>
    <row r="39" spans="1:15" ht="25.5">
      <c r="A39" s="66" t="s">
        <v>1279</v>
      </c>
      <c r="B39" s="321" t="s">
        <v>1276</v>
      </c>
      <c r="C39" s="322" t="s">
        <v>1382</v>
      </c>
      <c r="D39" s="320" t="s">
        <v>1387</v>
      </c>
      <c r="E39" s="96"/>
      <c r="F39" s="96"/>
      <c r="G39" s="96"/>
      <c r="H39" s="96"/>
      <c r="I39" s="96"/>
      <c r="J39" s="96"/>
      <c r="K39" s="133"/>
      <c r="M39" s="81"/>
      <c r="O39">
        <f t="shared" si="0"/>
        <v>0</v>
      </c>
    </row>
    <row r="40" spans="1:15" ht="25.5">
      <c r="A40" s="66" t="s">
        <v>1279</v>
      </c>
      <c r="B40" s="321" t="s">
        <v>1276</v>
      </c>
      <c r="C40" s="322" t="s">
        <v>1382</v>
      </c>
      <c r="D40" s="320" t="s">
        <v>1388</v>
      </c>
      <c r="E40" s="96"/>
      <c r="F40" s="96"/>
      <c r="G40" s="96"/>
      <c r="H40" s="96"/>
      <c r="I40" s="96"/>
      <c r="J40" s="96"/>
      <c r="K40" s="133"/>
      <c r="M40" s="81"/>
      <c r="O40">
        <f t="shared" si="0"/>
        <v>0</v>
      </c>
    </row>
    <row r="41" spans="1:15" ht="12.75">
      <c r="A41" s="66" t="s">
        <v>1279</v>
      </c>
      <c r="B41" s="321" t="s">
        <v>1276</v>
      </c>
      <c r="C41" s="322" t="s">
        <v>1382</v>
      </c>
      <c r="D41" s="320" t="s">
        <v>3195</v>
      </c>
      <c r="E41" s="96"/>
      <c r="F41" s="96"/>
      <c r="G41" s="96"/>
      <c r="H41" s="96"/>
      <c r="I41" s="96"/>
      <c r="J41" s="96"/>
      <c r="K41" s="133"/>
      <c r="M41" s="81"/>
      <c r="O41">
        <f t="shared" si="0"/>
        <v>0</v>
      </c>
    </row>
  </sheetData>
  <sheetProtection/>
  <autoFilter ref="B2:K2"/>
  <mergeCells count="1">
    <mergeCell ref="C1:D1"/>
  </mergeCells>
  <dataValidations count="1">
    <dataValidation type="list" allowBlank="1" sqref="B4:B41">
      <formula1>$N$1:$N$2</formula1>
    </dataValidation>
  </dataValidations>
  <printOptions/>
  <pageMargins left="0.25" right="0.25" top="0.75" bottom="0.75" header="0.3" footer="0.3"/>
  <pageSetup fitToHeight="0" fitToWidth="1" horizontalDpi="600" verticalDpi="600" orientation="landscape" paperSize="8" scale="56" r:id="rId2"/>
  <colBreaks count="1" manualBreakCount="1">
    <brk id="11" max="65535" man="1"/>
  </colBreaks>
  <legacyDrawing r:id="rId1"/>
</worksheet>
</file>

<file path=xl/worksheets/sheet8.xml><?xml version="1.0" encoding="utf-8"?>
<worksheet xmlns="http://schemas.openxmlformats.org/spreadsheetml/2006/main" xmlns:r="http://schemas.openxmlformats.org/officeDocument/2006/relationships">
  <sheetPr codeName="Tabelle21">
    <pageSetUpPr fitToPage="1"/>
  </sheetPr>
  <dimension ref="A1:BZ37"/>
  <sheetViews>
    <sheetView showGridLines="0" zoomScalePageLayoutView="0" workbookViewId="0" topLeftCell="B1">
      <pane xSplit="3" ySplit="3" topLeftCell="E4" activePane="bottomRight" state="frozen"/>
      <selection pane="topLeft" activeCell="B1" sqref="B1"/>
      <selection pane="topRight" activeCell="E1" sqref="E1"/>
      <selection pane="bottomLeft" activeCell="B4" sqref="B4"/>
      <selection pane="bottomRight" activeCell="E4" sqref="E4"/>
    </sheetView>
  </sheetViews>
  <sheetFormatPr defaultColWidth="9.140625" defaultRowHeight="12.75"/>
  <cols>
    <col min="1" max="1" width="2.8515625" style="0" hidden="1" customWidth="1"/>
    <col min="2" max="2" width="4.57421875" style="0" customWidth="1"/>
    <col min="3" max="3" width="33.00390625" style="0" customWidth="1"/>
    <col min="4" max="4" width="42.140625" style="0" customWidth="1"/>
    <col min="5" max="9" width="39.28125" style="0" customWidth="1"/>
    <col min="10" max="10" width="46.00390625" style="0" customWidth="1"/>
    <col min="11" max="11" width="34.28125" style="0" customWidth="1"/>
    <col min="12" max="12" width="11.421875" style="0" customWidth="1"/>
    <col min="13" max="13" width="3.140625" style="0" customWidth="1"/>
    <col min="14" max="52" width="11.421875" style="0" hidden="1" customWidth="1"/>
  </cols>
  <sheetData>
    <row r="1" spans="2:15" s="107" customFormat="1" ht="204.75" thickBot="1">
      <c r="B1" s="419"/>
      <c r="C1" s="549" t="s">
        <v>3216</v>
      </c>
      <c r="D1" s="550"/>
      <c r="E1" s="436" t="s">
        <v>3126</v>
      </c>
      <c r="F1" s="431" t="s">
        <v>3160</v>
      </c>
      <c r="G1" s="431" t="s">
        <v>3127</v>
      </c>
      <c r="H1" s="421" t="s">
        <v>3193</v>
      </c>
      <c r="I1" s="421" t="s">
        <v>3194</v>
      </c>
      <c r="J1" s="421" t="s">
        <v>3033</v>
      </c>
      <c r="K1" s="432" t="s">
        <v>1319</v>
      </c>
      <c r="M1" s="127"/>
      <c r="N1" s="128" t="s">
        <v>1275</v>
      </c>
      <c r="O1" s="354" t="s">
        <v>3068</v>
      </c>
    </row>
    <row r="2" spans="1:15" s="107" customFormat="1" ht="60" thickBot="1">
      <c r="A2" s="125" t="s">
        <v>1278</v>
      </c>
      <c r="B2" s="424" t="s">
        <v>1274</v>
      </c>
      <c r="C2" s="149" t="s">
        <v>173</v>
      </c>
      <c r="D2" s="149" t="s">
        <v>1264</v>
      </c>
      <c r="E2" s="150" t="s">
        <v>3095</v>
      </c>
      <c r="F2" s="151" t="s">
        <v>1408</v>
      </c>
      <c r="G2" s="150" t="s">
        <v>1409</v>
      </c>
      <c r="H2" s="151" t="s">
        <v>1281</v>
      </c>
      <c r="I2" s="150" t="s">
        <v>1280</v>
      </c>
      <c r="J2" s="151" t="s">
        <v>3098</v>
      </c>
      <c r="K2" s="425" t="s">
        <v>3007</v>
      </c>
      <c r="M2" s="127"/>
      <c r="N2" s="128" t="s">
        <v>1276</v>
      </c>
      <c r="O2" s="356">
        <f>SUM(O3:O74)</f>
        <v>0</v>
      </c>
    </row>
    <row r="3" spans="1:13" s="107" customFormat="1" ht="19.5" customHeight="1" thickBot="1">
      <c r="A3" s="66" t="s">
        <v>1279</v>
      </c>
      <c r="B3" s="433" t="s">
        <v>3197</v>
      </c>
      <c r="C3" s="434" t="s">
        <v>3023</v>
      </c>
      <c r="D3" s="427" t="s">
        <v>3201</v>
      </c>
      <c r="E3" s="428" t="s">
        <v>3200</v>
      </c>
      <c r="F3" s="428" t="s">
        <v>3202</v>
      </c>
      <c r="G3" s="428" t="s">
        <v>3203</v>
      </c>
      <c r="H3" s="428" t="s">
        <v>1356</v>
      </c>
      <c r="I3" s="428" t="s">
        <v>3204</v>
      </c>
      <c r="J3" s="428"/>
      <c r="K3" s="435" t="s">
        <v>3205</v>
      </c>
      <c r="M3" s="127"/>
    </row>
    <row r="4" spans="1:38" ht="16.5" customHeight="1">
      <c r="A4" s="66" t="s">
        <v>1279</v>
      </c>
      <c r="B4" s="323" t="s">
        <v>1276</v>
      </c>
      <c r="C4" s="323" t="s">
        <v>3023</v>
      </c>
      <c r="D4" s="323"/>
      <c r="E4" s="133"/>
      <c r="F4" s="133"/>
      <c r="G4" s="133"/>
      <c r="H4" s="133"/>
      <c r="I4" s="133"/>
      <c r="J4" s="133"/>
      <c r="K4" s="133"/>
      <c r="M4" s="81"/>
      <c r="N4" s="107"/>
      <c r="O4">
        <f>IF(OR(F4&lt;&gt;0,G4&lt;&gt;0,H4&lt;&gt;0,I4&lt;&gt;0,J4&lt;&gt;0,K4&lt;&gt;0,L4&lt;&gt;0),1,0)</f>
        <v>0</v>
      </c>
      <c r="P4" s="107"/>
      <c r="Q4" s="107"/>
      <c r="R4" s="107"/>
      <c r="S4" s="107"/>
      <c r="T4" s="107"/>
      <c r="U4" s="107"/>
      <c r="V4" s="107"/>
      <c r="W4" s="107"/>
      <c r="X4" s="107"/>
      <c r="Y4" s="107"/>
      <c r="Z4" s="107"/>
      <c r="AA4" s="107"/>
      <c r="AB4" s="107"/>
      <c r="AC4" s="107"/>
      <c r="AD4" s="107"/>
      <c r="AE4" s="107"/>
      <c r="AF4" s="107"/>
      <c r="AG4" s="107"/>
      <c r="AH4" s="107"/>
      <c r="AI4" s="107"/>
      <c r="AJ4" s="107"/>
      <c r="AK4" s="107"/>
      <c r="AL4" s="107"/>
    </row>
    <row r="5" spans="1:78" s="126" customFormat="1" ht="15.75" customHeight="1" thickBot="1">
      <c r="A5" s="66" t="s">
        <v>1279</v>
      </c>
      <c r="B5" s="321" t="s">
        <v>1276</v>
      </c>
      <c r="C5" s="322" t="s">
        <v>3023</v>
      </c>
      <c r="D5" s="333" t="s">
        <v>3201</v>
      </c>
      <c r="E5" s="96"/>
      <c r="F5" s="96"/>
      <c r="G5" s="96"/>
      <c r="H5" s="96"/>
      <c r="I5" s="96"/>
      <c r="J5" s="96"/>
      <c r="K5" s="133"/>
      <c r="L5" s="107"/>
      <c r="M5" s="127"/>
      <c r="N5" s="107"/>
      <c r="O5" s="107">
        <f>IF(OR(F5&lt;&gt;0,G5&lt;&gt;0,H5&lt;&gt;0,I5&lt;&gt;0,J5&lt;&gt;0,K5&lt;&gt;0,L5&lt;&gt;0),1,0)</f>
        <v>0</v>
      </c>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row>
    <row r="6" spans="1:13" s="107" customFormat="1" ht="15.75" customHeight="1">
      <c r="A6" s="261" t="s">
        <v>1279</v>
      </c>
      <c r="B6" s="481" t="s">
        <v>1276</v>
      </c>
      <c r="C6" s="482" t="s">
        <v>3023</v>
      </c>
      <c r="D6" s="483" t="s">
        <v>3210</v>
      </c>
      <c r="E6" s="479"/>
      <c r="F6" s="96"/>
      <c r="G6" s="96"/>
      <c r="H6" s="96"/>
      <c r="I6" s="96"/>
      <c r="J6" s="96"/>
      <c r="K6" s="133"/>
      <c r="M6" s="127"/>
    </row>
    <row r="7" spans="1:15" ht="12.75">
      <c r="A7" s="66" t="s">
        <v>1279</v>
      </c>
      <c r="B7" s="321" t="s">
        <v>1276</v>
      </c>
      <c r="C7" s="322" t="s">
        <v>3023</v>
      </c>
      <c r="D7" s="333" t="s">
        <v>3211</v>
      </c>
      <c r="E7" s="96"/>
      <c r="F7" s="96"/>
      <c r="G7" s="96"/>
      <c r="H7" s="96"/>
      <c r="I7" s="96"/>
      <c r="J7" s="96"/>
      <c r="K7" s="133"/>
      <c r="M7" s="81"/>
      <c r="O7">
        <f aca="true" t="shared" si="0" ref="O7:O37">IF(OR(F7&lt;&gt;0,G7&lt;&gt;0,H7&lt;&gt;0,I7&lt;&gt;0,J7&lt;&gt;0,K7&lt;&gt;0,L7&lt;&gt;0),1,0)</f>
        <v>0</v>
      </c>
    </row>
    <row r="8" spans="1:13" ht="12.75">
      <c r="A8" s="66" t="s">
        <v>1279</v>
      </c>
      <c r="B8" s="481" t="s">
        <v>1276</v>
      </c>
      <c r="C8" s="482" t="s">
        <v>3023</v>
      </c>
      <c r="D8" s="483" t="s">
        <v>3212</v>
      </c>
      <c r="E8" s="479"/>
      <c r="F8" s="96"/>
      <c r="G8" s="96"/>
      <c r="H8" s="96"/>
      <c r="I8" s="96"/>
      <c r="J8" s="96"/>
      <c r="K8" s="133"/>
      <c r="M8" s="81"/>
    </row>
    <row r="9" spans="1:13" ht="12.75">
      <c r="A9" s="66" t="s">
        <v>1279</v>
      </c>
      <c r="B9" s="481" t="s">
        <v>1276</v>
      </c>
      <c r="C9" s="482" t="s">
        <v>3023</v>
      </c>
      <c r="D9" s="483" t="s">
        <v>3213</v>
      </c>
      <c r="E9" s="479"/>
      <c r="F9" s="96"/>
      <c r="G9" s="96"/>
      <c r="H9" s="96"/>
      <c r="I9" s="96"/>
      <c r="J9" s="96"/>
      <c r="K9" s="133"/>
      <c r="M9" s="81"/>
    </row>
    <row r="10" spans="1:15" ht="12.75">
      <c r="A10" s="66" t="s">
        <v>1279</v>
      </c>
      <c r="B10" s="321" t="s">
        <v>1276</v>
      </c>
      <c r="C10" s="322" t="s">
        <v>3023</v>
      </c>
      <c r="D10" s="320" t="s">
        <v>1366</v>
      </c>
      <c r="F10" s="96"/>
      <c r="G10" s="96"/>
      <c r="H10" s="96"/>
      <c r="I10" s="96"/>
      <c r="J10" s="96"/>
      <c r="K10" s="133"/>
      <c r="M10" s="81"/>
      <c r="O10">
        <f t="shared" si="0"/>
        <v>0</v>
      </c>
    </row>
    <row r="11" spans="1:15" ht="12.75">
      <c r="A11" s="66" t="s">
        <v>1279</v>
      </c>
      <c r="B11" s="321" t="s">
        <v>1276</v>
      </c>
      <c r="C11" s="322" t="s">
        <v>3023</v>
      </c>
      <c r="D11" s="96" t="s">
        <v>1367</v>
      </c>
      <c r="E11" s="96"/>
      <c r="F11" s="96"/>
      <c r="G11" s="96"/>
      <c r="H11" s="96"/>
      <c r="I11" s="96"/>
      <c r="J11" s="96"/>
      <c r="K11" s="133"/>
      <c r="M11" s="81"/>
      <c r="O11">
        <f t="shared" si="0"/>
        <v>0</v>
      </c>
    </row>
    <row r="12" spans="1:15" ht="12.75">
      <c r="A12" s="66" t="s">
        <v>1279</v>
      </c>
      <c r="B12" s="321" t="s">
        <v>1276</v>
      </c>
      <c r="C12" s="322" t="s">
        <v>3023</v>
      </c>
      <c r="D12" s="320" t="s">
        <v>1368</v>
      </c>
      <c r="E12" s="96"/>
      <c r="F12" s="96"/>
      <c r="G12" s="96"/>
      <c r="H12" s="96"/>
      <c r="I12" s="96"/>
      <c r="J12" s="96"/>
      <c r="K12" s="133"/>
      <c r="M12" s="81"/>
      <c r="O12">
        <f t="shared" si="0"/>
        <v>0</v>
      </c>
    </row>
    <row r="13" spans="1:15" ht="12.75">
      <c r="A13" s="66" t="s">
        <v>1279</v>
      </c>
      <c r="B13" s="321" t="s">
        <v>1276</v>
      </c>
      <c r="C13" s="322" t="s">
        <v>3023</v>
      </c>
      <c r="D13" s="320" t="s">
        <v>3207</v>
      </c>
      <c r="E13" s="96"/>
      <c r="F13" s="96"/>
      <c r="G13" s="96"/>
      <c r="H13" s="96"/>
      <c r="I13" s="96"/>
      <c r="J13" s="96"/>
      <c r="K13" s="133"/>
      <c r="M13" s="81"/>
      <c r="O13">
        <f t="shared" si="0"/>
        <v>0</v>
      </c>
    </row>
    <row r="14" spans="1:13" ht="12.75">
      <c r="A14" s="66" t="s">
        <v>1279</v>
      </c>
      <c r="B14" s="481" t="s">
        <v>1276</v>
      </c>
      <c r="C14" s="482" t="s">
        <v>3023</v>
      </c>
      <c r="D14" s="483" t="s">
        <v>3208</v>
      </c>
      <c r="E14" s="480"/>
      <c r="F14" s="96"/>
      <c r="G14" s="96"/>
      <c r="H14" s="96"/>
      <c r="I14" s="96"/>
      <c r="J14" s="96"/>
      <c r="K14" s="133"/>
      <c r="M14" s="81"/>
    </row>
    <row r="15" spans="1:13" ht="12.75">
      <c r="A15" s="66" t="s">
        <v>1279</v>
      </c>
      <c r="B15" s="481" t="s">
        <v>1276</v>
      </c>
      <c r="C15" s="482" t="s">
        <v>3023</v>
      </c>
      <c r="D15" s="483" t="s">
        <v>3209</v>
      </c>
      <c r="E15" s="480"/>
      <c r="F15" s="96"/>
      <c r="G15" s="96"/>
      <c r="H15" s="96"/>
      <c r="I15" s="96"/>
      <c r="J15" s="96"/>
      <c r="K15" s="133"/>
      <c r="M15" s="81"/>
    </row>
    <row r="16" spans="1:15" ht="12.75">
      <c r="A16" s="66" t="s">
        <v>1279</v>
      </c>
      <c r="B16" s="321" t="s">
        <v>1276</v>
      </c>
      <c r="C16" s="322" t="s">
        <v>3023</v>
      </c>
      <c r="D16" s="320" t="s">
        <v>1369</v>
      </c>
      <c r="E16" s="96"/>
      <c r="F16" s="96"/>
      <c r="G16" s="96"/>
      <c r="H16" s="96"/>
      <c r="I16" s="96"/>
      <c r="J16" s="96"/>
      <c r="K16" s="133"/>
      <c r="M16" s="81"/>
      <c r="O16">
        <f t="shared" si="0"/>
        <v>0</v>
      </c>
    </row>
    <row r="17" spans="1:15" ht="12.75">
      <c r="A17" s="66" t="s">
        <v>1279</v>
      </c>
      <c r="B17" s="321" t="s">
        <v>1276</v>
      </c>
      <c r="C17" s="322" t="s">
        <v>3023</v>
      </c>
      <c r="D17" s="320" t="s">
        <v>1370</v>
      </c>
      <c r="E17" s="96"/>
      <c r="F17" s="96"/>
      <c r="G17" s="96"/>
      <c r="H17" s="96"/>
      <c r="I17" s="96"/>
      <c r="J17" s="96"/>
      <c r="K17" s="133"/>
      <c r="M17" s="81"/>
      <c r="O17">
        <f t="shared" si="0"/>
        <v>0</v>
      </c>
    </row>
    <row r="18" spans="1:15" ht="25.5">
      <c r="A18" s="66" t="s">
        <v>1279</v>
      </c>
      <c r="B18" s="321" t="s">
        <v>1276</v>
      </c>
      <c r="C18" s="322" t="s">
        <v>3023</v>
      </c>
      <c r="D18" s="333" t="s">
        <v>3215</v>
      </c>
      <c r="E18" s="96"/>
      <c r="F18" s="96"/>
      <c r="G18" s="96"/>
      <c r="H18" s="96"/>
      <c r="I18" s="96"/>
      <c r="J18" s="96"/>
      <c r="K18" s="133"/>
      <c r="M18" s="81"/>
      <c r="O18">
        <f t="shared" si="0"/>
        <v>0</v>
      </c>
    </row>
    <row r="19" spans="1:13" ht="25.5">
      <c r="A19" s="66" t="s">
        <v>1279</v>
      </c>
      <c r="B19" s="481" t="s">
        <v>1276</v>
      </c>
      <c r="C19" s="482" t="s">
        <v>3023</v>
      </c>
      <c r="D19" s="483" t="s">
        <v>3214</v>
      </c>
      <c r="E19" s="479"/>
      <c r="F19" s="96"/>
      <c r="G19" s="96"/>
      <c r="H19" s="96"/>
      <c r="I19" s="96"/>
      <c r="J19" s="96"/>
      <c r="K19" s="133"/>
      <c r="M19" s="81"/>
    </row>
    <row r="20" spans="1:15" ht="12.75">
      <c r="A20" s="66" t="s">
        <v>1279</v>
      </c>
      <c r="B20" s="321" t="s">
        <v>1276</v>
      </c>
      <c r="C20" s="322" t="s">
        <v>3023</v>
      </c>
      <c r="D20" s="320" t="s">
        <v>1371</v>
      </c>
      <c r="E20" s="96"/>
      <c r="F20" s="96"/>
      <c r="G20" s="96"/>
      <c r="H20" s="96"/>
      <c r="I20" s="96"/>
      <c r="J20" s="96"/>
      <c r="K20" s="133"/>
      <c r="M20" s="81"/>
      <c r="O20">
        <f t="shared" si="0"/>
        <v>0</v>
      </c>
    </row>
    <row r="21" spans="1:15" ht="25.5">
      <c r="A21" s="66" t="s">
        <v>1279</v>
      </c>
      <c r="B21" s="321" t="s">
        <v>1276</v>
      </c>
      <c r="C21" s="322" t="s">
        <v>3023</v>
      </c>
      <c r="D21" s="333" t="s">
        <v>1242</v>
      </c>
      <c r="E21" s="334"/>
      <c r="F21" s="96"/>
      <c r="G21" s="96"/>
      <c r="H21" s="96"/>
      <c r="I21" s="96"/>
      <c r="J21" s="96"/>
      <c r="K21" s="133"/>
      <c r="M21" s="81"/>
      <c r="O21">
        <f t="shared" si="0"/>
        <v>0</v>
      </c>
    </row>
    <row r="22" spans="1:15" ht="12.75">
      <c r="A22" s="66" t="s">
        <v>1279</v>
      </c>
      <c r="B22" s="319" t="s">
        <v>1276</v>
      </c>
      <c r="C22" s="319" t="s">
        <v>1373</v>
      </c>
      <c r="D22" s="319"/>
      <c r="E22" s="96"/>
      <c r="F22" s="96"/>
      <c r="G22" s="96"/>
      <c r="H22" s="96"/>
      <c r="I22" s="96"/>
      <c r="J22" s="96"/>
      <c r="K22" s="133"/>
      <c r="M22" s="81"/>
      <c r="O22">
        <f t="shared" si="0"/>
        <v>0</v>
      </c>
    </row>
    <row r="23" spans="1:15" ht="12.75">
      <c r="A23" s="66" t="s">
        <v>1279</v>
      </c>
      <c r="B23" s="321" t="s">
        <v>1276</v>
      </c>
      <c r="C23" s="322" t="s">
        <v>1373</v>
      </c>
      <c r="D23" s="320" t="s">
        <v>1374</v>
      </c>
      <c r="E23" s="96"/>
      <c r="F23" s="96"/>
      <c r="G23" s="96"/>
      <c r="H23" s="96"/>
      <c r="I23" s="96"/>
      <c r="J23" s="96"/>
      <c r="K23" s="133"/>
      <c r="M23" s="81"/>
      <c r="O23">
        <f t="shared" si="0"/>
        <v>0</v>
      </c>
    </row>
    <row r="24" spans="1:15" ht="12.75">
      <c r="A24" s="66" t="s">
        <v>1279</v>
      </c>
      <c r="B24" s="321" t="s">
        <v>1276</v>
      </c>
      <c r="C24" s="322" t="s">
        <v>1373</v>
      </c>
      <c r="D24" s="320" t="s">
        <v>1375</v>
      </c>
      <c r="E24" s="96"/>
      <c r="F24" s="96"/>
      <c r="G24" s="96"/>
      <c r="H24" s="96"/>
      <c r="I24" s="96"/>
      <c r="J24" s="96"/>
      <c r="K24" s="133"/>
      <c r="M24" s="81"/>
      <c r="O24">
        <f t="shared" si="0"/>
        <v>0</v>
      </c>
    </row>
    <row r="25" spans="1:15" ht="12.75">
      <c r="A25" s="66" t="s">
        <v>1279</v>
      </c>
      <c r="B25" s="321" t="s">
        <v>1276</v>
      </c>
      <c r="C25" s="322" t="s">
        <v>1373</v>
      </c>
      <c r="D25" s="320" t="s">
        <v>1376</v>
      </c>
      <c r="E25" s="96"/>
      <c r="F25" s="96"/>
      <c r="G25" s="96"/>
      <c r="H25" s="96"/>
      <c r="I25" s="96"/>
      <c r="J25" s="96"/>
      <c r="K25" s="133"/>
      <c r="M25" s="81"/>
      <c r="O25">
        <f t="shared" si="0"/>
        <v>0</v>
      </c>
    </row>
    <row r="26" spans="1:15" ht="12.75">
      <c r="A26" s="66" t="s">
        <v>1279</v>
      </c>
      <c r="B26" s="321" t="s">
        <v>1276</v>
      </c>
      <c r="C26" s="322" t="s">
        <v>1373</v>
      </c>
      <c r="D26" s="320" t="s">
        <v>1377</v>
      </c>
      <c r="E26" s="96"/>
      <c r="F26" s="96"/>
      <c r="G26" s="96"/>
      <c r="H26" s="96"/>
      <c r="I26" s="96"/>
      <c r="J26" s="96"/>
      <c r="K26" s="133"/>
      <c r="M26" s="81"/>
      <c r="O26">
        <f t="shared" si="0"/>
        <v>0</v>
      </c>
    </row>
    <row r="27" spans="1:15" ht="12.75">
      <c r="A27" s="66" t="s">
        <v>1279</v>
      </c>
      <c r="B27" s="321" t="s">
        <v>1276</v>
      </c>
      <c r="C27" s="322" t="s">
        <v>1373</v>
      </c>
      <c r="D27" s="320" t="s">
        <v>1378</v>
      </c>
      <c r="E27" s="96"/>
      <c r="F27" s="96"/>
      <c r="G27" s="96"/>
      <c r="H27" s="96"/>
      <c r="I27" s="96"/>
      <c r="J27" s="96"/>
      <c r="K27" s="133"/>
      <c r="M27" s="81"/>
      <c r="O27">
        <f t="shared" si="0"/>
        <v>0</v>
      </c>
    </row>
    <row r="28" spans="1:15" ht="12.75">
      <c r="A28" s="66" t="s">
        <v>1279</v>
      </c>
      <c r="B28" s="321" t="s">
        <v>1276</v>
      </c>
      <c r="C28" s="322" t="s">
        <v>1373</v>
      </c>
      <c r="D28" s="320" t="s">
        <v>1379</v>
      </c>
      <c r="E28" s="96"/>
      <c r="F28" s="96"/>
      <c r="G28" s="96"/>
      <c r="H28" s="96"/>
      <c r="I28" s="96"/>
      <c r="J28" s="96"/>
      <c r="K28" s="133"/>
      <c r="M28" s="81"/>
      <c r="O28">
        <f t="shared" si="0"/>
        <v>0</v>
      </c>
    </row>
    <row r="29" spans="1:15" ht="12.75">
      <c r="A29" s="66" t="s">
        <v>1279</v>
      </c>
      <c r="B29" s="319" t="s">
        <v>1276</v>
      </c>
      <c r="C29" s="319" t="s">
        <v>1382</v>
      </c>
      <c r="D29" s="319"/>
      <c r="E29" s="96"/>
      <c r="F29" s="96"/>
      <c r="G29" s="96"/>
      <c r="H29" s="96"/>
      <c r="I29" s="96"/>
      <c r="J29" s="96"/>
      <c r="K29" s="133"/>
      <c r="M29" s="81"/>
      <c r="O29">
        <f t="shared" si="0"/>
        <v>0</v>
      </c>
    </row>
    <row r="30" spans="1:15" ht="12.75">
      <c r="A30" s="66" t="s">
        <v>1279</v>
      </c>
      <c r="B30" s="321" t="s">
        <v>1276</v>
      </c>
      <c r="C30" s="322" t="s">
        <v>1382</v>
      </c>
      <c r="D30" s="320" t="s">
        <v>1383</v>
      </c>
      <c r="E30" s="96"/>
      <c r="F30" s="96"/>
      <c r="G30" s="96"/>
      <c r="H30" s="96"/>
      <c r="I30" s="96"/>
      <c r="J30" s="96"/>
      <c r="K30" s="133"/>
      <c r="M30" s="81"/>
      <c r="O30">
        <f t="shared" si="0"/>
        <v>0</v>
      </c>
    </row>
    <row r="31" spans="1:15" ht="12.75">
      <c r="A31" s="66" t="s">
        <v>1279</v>
      </c>
      <c r="B31" s="321" t="s">
        <v>1276</v>
      </c>
      <c r="C31" s="322" t="s">
        <v>1382</v>
      </c>
      <c r="D31" s="320" t="s">
        <v>1384</v>
      </c>
      <c r="E31" s="96"/>
      <c r="F31" s="96"/>
      <c r="G31" s="96"/>
      <c r="H31" s="96"/>
      <c r="I31" s="96"/>
      <c r="J31" s="96"/>
      <c r="K31" s="133"/>
      <c r="M31" s="81"/>
      <c r="O31">
        <f t="shared" si="0"/>
        <v>0</v>
      </c>
    </row>
    <row r="32" spans="1:15" ht="12.75">
      <c r="A32" s="66" t="s">
        <v>1279</v>
      </c>
      <c r="B32" s="321" t="s">
        <v>1276</v>
      </c>
      <c r="C32" s="322" t="s">
        <v>1382</v>
      </c>
      <c r="D32" s="320" t="s">
        <v>3196</v>
      </c>
      <c r="E32" s="96"/>
      <c r="F32" s="96"/>
      <c r="G32" s="96"/>
      <c r="H32" s="96"/>
      <c r="I32" s="96"/>
      <c r="J32" s="96"/>
      <c r="K32" s="133"/>
      <c r="M32" s="81"/>
      <c r="O32">
        <f t="shared" si="0"/>
        <v>0</v>
      </c>
    </row>
    <row r="33" spans="1:15" ht="12.75">
      <c r="A33" s="66" t="s">
        <v>1279</v>
      </c>
      <c r="B33" s="321" t="s">
        <v>1276</v>
      </c>
      <c r="C33" s="322" t="s">
        <v>1382</v>
      </c>
      <c r="D33" s="320" t="s">
        <v>1385</v>
      </c>
      <c r="E33" s="96"/>
      <c r="F33" s="96"/>
      <c r="G33" s="96"/>
      <c r="H33" s="96"/>
      <c r="I33" s="96"/>
      <c r="J33" s="96"/>
      <c r="K33" s="133"/>
      <c r="M33" s="81"/>
      <c r="O33">
        <f t="shared" si="0"/>
        <v>0</v>
      </c>
    </row>
    <row r="34" spans="1:15" ht="25.5">
      <c r="A34" s="66" t="s">
        <v>1279</v>
      </c>
      <c r="B34" s="321" t="s">
        <v>1276</v>
      </c>
      <c r="C34" s="322" t="s">
        <v>1382</v>
      </c>
      <c r="D34" s="320" t="s">
        <v>1386</v>
      </c>
      <c r="E34" s="96"/>
      <c r="F34" s="96"/>
      <c r="G34" s="96"/>
      <c r="H34" s="96"/>
      <c r="I34" s="96"/>
      <c r="J34" s="96"/>
      <c r="K34" s="133"/>
      <c r="M34" s="81"/>
      <c r="O34">
        <f t="shared" si="0"/>
        <v>0</v>
      </c>
    </row>
    <row r="35" spans="1:15" ht="25.5">
      <c r="A35" s="66" t="s">
        <v>1279</v>
      </c>
      <c r="B35" s="321" t="s">
        <v>1276</v>
      </c>
      <c r="C35" s="322" t="s">
        <v>1382</v>
      </c>
      <c r="D35" s="320" t="s">
        <v>1387</v>
      </c>
      <c r="E35" s="96"/>
      <c r="F35" s="96"/>
      <c r="G35" s="96"/>
      <c r="H35" s="96"/>
      <c r="I35" s="96"/>
      <c r="J35" s="96"/>
      <c r="K35" s="133"/>
      <c r="M35" s="81"/>
      <c r="O35">
        <f t="shared" si="0"/>
        <v>0</v>
      </c>
    </row>
    <row r="36" spans="1:15" ht="25.5">
      <c r="A36" s="66" t="s">
        <v>1279</v>
      </c>
      <c r="B36" s="321" t="s">
        <v>1276</v>
      </c>
      <c r="C36" s="322" t="s">
        <v>1382</v>
      </c>
      <c r="D36" s="320" t="s">
        <v>1388</v>
      </c>
      <c r="E36" s="96"/>
      <c r="F36" s="96"/>
      <c r="G36" s="96"/>
      <c r="H36" s="96"/>
      <c r="I36" s="96"/>
      <c r="J36" s="96"/>
      <c r="K36" s="133"/>
      <c r="M36" s="81"/>
      <c r="O36">
        <f t="shared" si="0"/>
        <v>0</v>
      </c>
    </row>
    <row r="37" spans="1:15" ht="12.75">
      <c r="A37" s="66" t="s">
        <v>1279</v>
      </c>
      <c r="B37" s="321" t="s">
        <v>1276</v>
      </c>
      <c r="C37" s="322" t="s">
        <v>1382</v>
      </c>
      <c r="D37" s="320" t="s">
        <v>3195</v>
      </c>
      <c r="E37" s="96"/>
      <c r="F37" s="96"/>
      <c r="G37" s="96"/>
      <c r="H37" s="96"/>
      <c r="I37" s="96"/>
      <c r="J37" s="96"/>
      <c r="K37" s="133"/>
      <c r="M37" s="81"/>
      <c r="O37">
        <f t="shared" si="0"/>
        <v>0</v>
      </c>
    </row>
  </sheetData>
  <sheetProtection/>
  <autoFilter ref="B2:K2"/>
  <mergeCells count="1">
    <mergeCell ref="C1:D1"/>
  </mergeCells>
  <dataValidations count="1">
    <dataValidation type="list" allowBlank="1" sqref="B4:B37">
      <formula1>$N$1:$N$2</formula1>
    </dataValidation>
  </dataValidations>
  <printOptions/>
  <pageMargins left="0.25" right="0.25" top="0.75" bottom="0.75" header="0.3" footer="0.3"/>
  <pageSetup fitToHeight="0" fitToWidth="1" horizontalDpi="600" verticalDpi="600" orientation="landscape" paperSize="8" scale="56" r:id="rId2"/>
  <colBreaks count="1" manualBreakCount="1">
    <brk id="11" max="65535" man="1"/>
  </colBreaks>
  <legacyDrawing r:id="rId1"/>
</worksheet>
</file>

<file path=xl/worksheets/sheet9.xml><?xml version="1.0" encoding="utf-8"?>
<worksheet xmlns="http://schemas.openxmlformats.org/spreadsheetml/2006/main" xmlns:r="http://schemas.openxmlformats.org/officeDocument/2006/relationships">
  <sheetPr codeName="Tabelle24">
    <pageSetUpPr fitToPage="1"/>
  </sheetPr>
  <dimension ref="A1:BZ37"/>
  <sheetViews>
    <sheetView showGridLines="0"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E4" sqref="E4"/>
    </sheetView>
  </sheetViews>
  <sheetFormatPr defaultColWidth="9.140625" defaultRowHeight="12.75"/>
  <cols>
    <col min="1" max="1" width="3.421875" style="0" customWidth="1"/>
    <col min="2" max="2" width="4.57421875" style="0" customWidth="1"/>
    <col min="3" max="3" width="33.00390625" style="0" customWidth="1"/>
    <col min="4" max="4" width="42.140625" style="0" customWidth="1"/>
    <col min="5" max="9" width="39.28125" style="0" customWidth="1"/>
    <col min="10" max="10" width="46.00390625" style="0" customWidth="1"/>
    <col min="11" max="11" width="34.28125" style="0" customWidth="1"/>
    <col min="12" max="12" width="11.421875" style="0" customWidth="1"/>
    <col min="13" max="13" width="3.140625" style="0" customWidth="1"/>
    <col min="14" max="52" width="11.421875" style="0" hidden="1" customWidth="1"/>
  </cols>
  <sheetData>
    <row r="1" spans="2:15" s="107" customFormat="1" ht="204.75" thickBot="1">
      <c r="B1" s="419"/>
      <c r="C1" s="549" t="s">
        <v>3217</v>
      </c>
      <c r="D1" s="550"/>
      <c r="E1" s="436" t="s">
        <v>3126</v>
      </c>
      <c r="F1" s="431" t="s">
        <v>3160</v>
      </c>
      <c r="G1" s="431" t="s">
        <v>3127</v>
      </c>
      <c r="H1" s="421" t="s">
        <v>3193</v>
      </c>
      <c r="I1" s="421" t="s">
        <v>3194</v>
      </c>
      <c r="J1" s="421" t="s">
        <v>3033</v>
      </c>
      <c r="K1" s="432" t="s">
        <v>1319</v>
      </c>
      <c r="M1" s="127"/>
      <c r="N1" s="128" t="s">
        <v>1275</v>
      </c>
      <c r="O1" s="354" t="s">
        <v>3068</v>
      </c>
    </row>
    <row r="2" spans="1:15" s="107" customFormat="1" ht="60" thickBot="1">
      <c r="A2" s="125" t="s">
        <v>1278</v>
      </c>
      <c r="B2" s="424" t="s">
        <v>1274</v>
      </c>
      <c r="C2" s="149" t="s">
        <v>173</v>
      </c>
      <c r="D2" s="149" t="s">
        <v>1264</v>
      </c>
      <c r="E2" s="150" t="s">
        <v>3095</v>
      </c>
      <c r="F2" s="151" t="s">
        <v>1408</v>
      </c>
      <c r="G2" s="150" t="s">
        <v>1409</v>
      </c>
      <c r="H2" s="151" t="s">
        <v>1281</v>
      </c>
      <c r="I2" s="150" t="s">
        <v>1280</v>
      </c>
      <c r="J2" s="151" t="s">
        <v>3098</v>
      </c>
      <c r="K2" s="425" t="s">
        <v>3007</v>
      </c>
      <c r="M2" s="127"/>
      <c r="N2" s="128" t="s">
        <v>1276</v>
      </c>
      <c r="O2" s="356">
        <f>SUM(O3:O74)</f>
        <v>0</v>
      </c>
    </row>
    <row r="3" spans="1:13" s="107" customFormat="1" ht="17.25" customHeight="1" thickBot="1">
      <c r="A3" s="66" t="s">
        <v>1279</v>
      </c>
      <c r="B3" s="433" t="s">
        <v>3197</v>
      </c>
      <c r="C3" s="434" t="s">
        <v>3023</v>
      </c>
      <c r="D3" s="427" t="s">
        <v>3201</v>
      </c>
      <c r="E3" s="428" t="s">
        <v>3200</v>
      </c>
      <c r="F3" s="428" t="s">
        <v>3202</v>
      </c>
      <c r="G3" s="428" t="s">
        <v>3203</v>
      </c>
      <c r="H3" s="428" t="s">
        <v>1356</v>
      </c>
      <c r="I3" s="428" t="s">
        <v>3204</v>
      </c>
      <c r="J3" s="428"/>
      <c r="K3" s="435" t="s">
        <v>3205</v>
      </c>
      <c r="M3" s="127"/>
    </row>
    <row r="4" spans="1:38" ht="16.5" customHeight="1">
      <c r="A4" s="66" t="s">
        <v>1279</v>
      </c>
      <c r="B4" s="323" t="s">
        <v>1276</v>
      </c>
      <c r="C4" s="323" t="s">
        <v>3023</v>
      </c>
      <c r="D4" s="323"/>
      <c r="E4" s="133"/>
      <c r="F4" s="133"/>
      <c r="G4" s="133"/>
      <c r="H4" s="133"/>
      <c r="I4" s="133"/>
      <c r="J4" s="133"/>
      <c r="K4" s="133"/>
      <c r="M4" s="81"/>
      <c r="N4" s="107"/>
      <c r="O4">
        <f>IF(OR(F4&lt;&gt;0,G4&lt;&gt;0,H4&lt;&gt;0,I4&lt;&gt;0,J4&lt;&gt;0,K4&lt;&gt;0,L4&lt;&gt;0),1,0)</f>
        <v>0</v>
      </c>
      <c r="P4" s="107"/>
      <c r="Q4" s="107"/>
      <c r="R4" s="107"/>
      <c r="S4" s="107"/>
      <c r="T4" s="107"/>
      <c r="U4" s="107"/>
      <c r="V4" s="107"/>
      <c r="W4" s="107"/>
      <c r="X4" s="107"/>
      <c r="Y4" s="107"/>
      <c r="Z4" s="107"/>
      <c r="AA4" s="107"/>
      <c r="AB4" s="107"/>
      <c r="AC4" s="107"/>
      <c r="AD4" s="107"/>
      <c r="AE4" s="107"/>
      <c r="AF4" s="107"/>
      <c r="AG4" s="107"/>
      <c r="AH4" s="107"/>
      <c r="AI4" s="107"/>
      <c r="AJ4" s="107"/>
      <c r="AK4" s="107"/>
      <c r="AL4" s="107"/>
    </row>
    <row r="5" spans="1:78" s="126" customFormat="1" ht="15.75" customHeight="1" thickBot="1">
      <c r="A5" s="66" t="s">
        <v>1279</v>
      </c>
      <c r="B5" s="321" t="s">
        <v>1276</v>
      </c>
      <c r="C5" s="322" t="s">
        <v>3023</v>
      </c>
      <c r="D5" s="333" t="s">
        <v>3201</v>
      </c>
      <c r="E5" s="96"/>
      <c r="F5" s="96"/>
      <c r="G5" s="96"/>
      <c r="H5" s="96"/>
      <c r="I5" s="96"/>
      <c r="J5" s="96"/>
      <c r="K5" s="133"/>
      <c r="L5" s="107"/>
      <c r="M5" s="127"/>
      <c r="N5" s="107"/>
      <c r="O5" s="107">
        <f>IF(OR(F5&lt;&gt;0,G5&lt;&gt;0,H5&lt;&gt;0,I5&lt;&gt;0,J5&lt;&gt;0,K5&lt;&gt;0,L5&lt;&gt;0),1,0)</f>
        <v>0</v>
      </c>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row>
    <row r="6" spans="1:13" s="107" customFormat="1" ht="15.75" customHeight="1">
      <c r="A6" s="261" t="s">
        <v>1279</v>
      </c>
      <c r="B6" s="481" t="s">
        <v>1276</v>
      </c>
      <c r="C6" s="482" t="s">
        <v>3023</v>
      </c>
      <c r="D6" s="483" t="s">
        <v>3210</v>
      </c>
      <c r="E6" s="479"/>
      <c r="F6" s="96"/>
      <c r="G6" s="96"/>
      <c r="H6" s="96"/>
      <c r="I6" s="96"/>
      <c r="J6" s="96"/>
      <c r="K6" s="133"/>
      <c r="M6" s="127"/>
    </row>
    <row r="7" spans="1:15" ht="12.75">
      <c r="A7" s="66" t="s">
        <v>1279</v>
      </c>
      <c r="B7" s="321" t="s">
        <v>1276</v>
      </c>
      <c r="C7" s="322" t="s">
        <v>3023</v>
      </c>
      <c r="D7" s="333" t="s">
        <v>3211</v>
      </c>
      <c r="E7" s="96"/>
      <c r="F7" s="96"/>
      <c r="G7" s="96"/>
      <c r="H7" s="96"/>
      <c r="I7" s="96"/>
      <c r="J7" s="96"/>
      <c r="K7" s="133"/>
      <c r="M7" s="81"/>
      <c r="O7">
        <f>IF(OR(F7&lt;&gt;0,G7&lt;&gt;0,H7&lt;&gt;0,I7&lt;&gt;0,J7&lt;&gt;0,K7&lt;&gt;0,L7&lt;&gt;0),1,0)</f>
        <v>0</v>
      </c>
    </row>
    <row r="8" spans="1:13" ht="12.75">
      <c r="A8" s="66" t="s">
        <v>1279</v>
      </c>
      <c r="B8" s="481" t="s">
        <v>1276</v>
      </c>
      <c r="C8" s="482" t="s">
        <v>3023</v>
      </c>
      <c r="D8" s="483" t="s">
        <v>3212</v>
      </c>
      <c r="E8" s="479"/>
      <c r="F8" s="96"/>
      <c r="G8" s="96"/>
      <c r="H8" s="96"/>
      <c r="I8" s="96"/>
      <c r="J8" s="96"/>
      <c r="K8" s="133"/>
      <c r="M8" s="81"/>
    </row>
    <row r="9" spans="1:13" ht="12.75">
      <c r="A9" s="66" t="s">
        <v>1279</v>
      </c>
      <c r="B9" s="481" t="s">
        <v>1276</v>
      </c>
      <c r="C9" s="482" t="s">
        <v>3023</v>
      </c>
      <c r="D9" s="483" t="s">
        <v>3213</v>
      </c>
      <c r="E9" s="479"/>
      <c r="F9" s="96"/>
      <c r="G9" s="96"/>
      <c r="H9" s="96"/>
      <c r="I9" s="96"/>
      <c r="J9" s="96"/>
      <c r="K9" s="133"/>
      <c r="M9" s="81"/>
    </row>
    <row r="10" spans="1:15" ht="12.75">
      <c r="A10" s="66" t="s">
        <v>1279</v>
      </c>
      <c r="B10" s="321" t="s">
        <v>1276</v>
      </c>
      <c r="C10" s="322" t="s">
        <v>3023</v>
      </c>
      <c r="D10" s="320" t="s">
        <v>1366</v>
      </c>
      <c r="E10" s="96"/>
      <c r="F10" s="96"/>
      <c r="G10" s="96"/>
      <c r="H10" s="96"/>
      <c r="I10" s="96"/>
      <c r="J10" s="96"/>
      <c r="K10" s="133"/>
      <c r="M10" s="81"/>
      <c r="O10">
        <f aca="true" t="shared" si="0" ref="O10:O37">IF(OR(F10&lt;&gt;0,G10&lt;&gt;0,H10&lt;&gt;0,I10&lt;&gt;0,J10&lt;&gt;0,K10&lt;&gt;0,L10&lt;&gt;0),1,0)</f>
        <v>0</v>
      </c>
    </row>
    <row r="11" spans="1:15" ht="12.75">
      <c r="A11" s="66" t="s">
        <v>1279</v>
      </c>
      <c r="B11" s="321" t="s">
        <v>1276</v>
      </c>
      <c r="C11" s="322" t="s">
        <v>3023</v>
      </c>
      <c r="D11" s="320" t="s">
        <v>1367</v>
      </c>
      <c r="E11" s="96"/>
      <c r="F11" s="96"/>
      <c r="G11" s="96"/>
      <c r="H11" s="96"/>
      <c r="I11" s="96"/>
      <c r="J11" s="96"/>
      <c r="K11" s="133"/>
      <c r="M11" s="81"/>
      <c r="O11">
        <f t="shared" si="0"/>
        <v>0</v>
      </c>
    </row>
    <row r="12" spans="1:15" ht="12.75">
      <c r="A12" s="66" t="s">
        <v>1279</v>
      </c>
      <c r="B12" s="321" t="s">
        <v>1276</v>
      </c>
      <c r="C12" s="322" t="s">
        <v>3023</v>
      </c>
      <c r="D12" s="320" t="s">
        <v>1368</v>
      </c>
      <c r="E12" s="96"/>
      <c r="F12" s="96"/>
      <c r="G12" s="96"/>
      <c r="H12" s="96"/>
      <c r="I12" s="96"/>
      <c r="J12" s="96"/>
      <c r="K12" s="133"/>
      <c r="M12" s="81"/>
      <c r="O12">
        <f t="shared" si="0"/>
        <v>0</v>
      </c>
    </row>
    <row r="13" spans="1:15" ht="12.75">
      <c r="A13" s="66" t="s">
        <v>1279</v>
      </c>
      <c r="B13" s="321" t="s">
        <v>1276</v>
      </c>
      <c r="C13" s="322" t="s">
        <v>3023</v>
      </c>
      <c r="D13" s="320" t="s">
        <v>3207</v>
      </c>
      <c r="E13" s="96"/>
      <c r="F13" s="96"/>
      <c r="G13" s="96"/>
      <c r="H13" s="96"/>
      <c r="I13" s="96"/>
      <c r="J13" s="96"/>
      <c r="K13" s="133"/>
      <c r="M13" s="81"/>
      <c r="O13">
        <f t="shared" si="0"/>
        <v>0</v>
      </c>
    </row>
    <row r="14" spans="1:13" ht="12.75">
      <c r="A14" s="66" t="s">
        <v>1279</v>
      </c>
      <c r="B14" s="481" t="s">
        <v>1276</v>
      </c>
      <c r="C14" s="482" t="s">
        <v>3023</v>
      </c>
      <c r="D14" s="483" t="s">
        <v>3208</v>
      </c>
      <c r="E14" s="480"/>
      <c r="F14" s="96"/>
      <c r="G14" s="96"/>
      <c r="H14" s="96"/>
      <c r="I14" s="96"/>
      <c r="J14" s="96"/>
      <c r="K14" s="133"/>
      <c r="M14" s="81"/>
    </row>
    <row r="15" spans="1:13" ht="12.75">
      <c r="A15" s="66" t="s">
        <v>1279</v>
      </c>
      <c r="B15" s="481" t="s">
        <v>1276</v>
      </c>
      <c r="C15" s="482" t="s">
        <v>3023</v>
      </c>
      <c r="D15" s="483" t="s">
        <v>3209</v>
      </c>
      <c r="E15" s="480"/>
      <c r="F15" s="96"/>
      <c r="G15" s="96"/>
      <c r="H15" s="96"/>
      <c r="I15" s="96"/>
      <c r="J15" s="96"/>
      <c r="K15" s="133"/>
      <c r="M15" s="81"/>
    </row>
    <row r="16" spans="1:15" ht="12.75">
      <c r="A16" s="66" t="s">
        <v>1279</v>
      </c>
      <c r="B16" s="321" t="s">
        <v>1276</v>
      </c>
      <c r="C16" s="322" t="s">
        <v>3023</v>
      </c>
      <c r="D16" s="320" t="s">
        <v>1369</v>
      </c>
      <c r="E16" s="96"/>
      <c r="F16" s="96"/>
      <c r="G16" s="96"/>
      <c r="H16" s="96"/>
      <c r="I16" s="96"/>
      <c r="J16" s="96"/>
      <c r="K16" s="133"/>
      <c r="M16" s="81"/>
      <c r="O16">
        <f t="shared" si="0"/>
        <v>0</v>
      </c>
    </row>
    <row r="17" spans="1:15" ht="12.75">
      <c r="A17" s="66" t="s">
        <v>1279</v>
      </c>
      <c r="B17" s="321" t="s">
        <v>1276</v>
      </c>
      <c r="C17" s="322" t="s">
        <v>3023</v>
      </c>
      <c r="D17" s="320" t="s">
        <v>1370</v>
      </c>
      <c r="E17" s="96"/>
      <c r="F17" s="96"/>
      <c r="G17" s="96"/>
      <c r="H17" s="96"/>
      <c r="I17" s="96"/>
      <c r="J17" s="96"/>
      <c r="K17" s="133"/>
      <c r="M17" s="81"/>
      <c r="O17">
        <f t="shared" si="0"/>
        <v>0</v>
      </c>
    </row>
    <row r="18" spans="1:15" ht="25.5">
      <c r="A18" s="66" t="s">
        <v>1279</v>
      </c>
      <c r="B18" s="321" t="s">
        <v>1276</v>
      </c>
      <c r="C18" s="322" t="s">
        <v>3023</v>
      </c>
      <c r="D18" s="333" t="s">
        <v>3215</v>
      </c>
      <c r="E18" s="96"/>
      <c r="F18" s="96"/>
      <c r="G18" s="96"/>
      <c r="H18" s="96"/>
      <c r="I18" s="96"/>
      <c r="J18" s="96"/>
      <c r="K18" s="133"/>
      <c r="M18" s="81"/>
      <c r="O18">
        <f t="shared" si="0"/>
        <v>0</v>
      </c>
    </row>
    <row r="19" spans="1:13" ht="25.5">
      <c r="A19" s="66" t="s">
        <v>1279</v>
      </c>
      <c r="B19" s="481" t="s">
        <v>1276</v>
      </c>
      <c r="C19" s="482" t="s">
        <v>3023</v>
      </c>
      <c r="D19" s="483" t="s">
        <v>3214</v>
      </c>
      <c r="E19" s="479"/>
      <c r="F19" s="96"/>
      <c r="G19" s="96"/>
      <c r="H19" s="96"/>
      <c r="I19" s="96"/>
      <c r="J19" s="96"/>
      <c r="K19" s="133"/>
      <c r="M19" s="81"/>
    </row>
    <row r="20" spans="1:15" ht="12.75">
      <c r="A20" s="66" t="s">
        <v>1279</v>
      </c>
      <c r="B20" s="321" t="s">
        <v>1276</v>
      </c>
      <c r="C20" s="322" t="s">
        <v>3023</v>
      </c>
      <c r="D20" s="320" t="s">
        <v>1371</v>
      </c>
      <c r="E20" s="96"/>
      <c r="F20" s="96"/>
      <c r="G20" s="96"/>
      <c r="H20" s="96"/>
      <c r="I20" s="96"/>
      <c r="J20" s="96"/>
      <c r="K20" s="133"/>
      <c r="M20" s="81"/>
      <c r="O20">
        <f t="shared" si="0"/>
        <v>0</v>
      </c>
    </row>
    <row r="21" spans="1:15" ht="25.5">
      <c r="A21" s="66" t="s">
        <v>1279</v>
      </c>
      <c r="B21" s="321" t="s">
        <v>1276</v>
      </c>
      <c r="C21" s="322" t="s">
        <v>3023</v>
      </c>
      <c r="D21" s="320" t="s">
        <v>1242</v>
      </c>
      <c r="E21" s="96"/>
      <c r="F21" s="96"/>
      <c r="G21" s="96"/>
      <c r="H21" s="96"/>
      <c r="I21" s="96"/>
      <c r="J21" s="96"/>
      <c r="K21" s="133"/>
      <c r="M21" s="81"/>
      <c r="O21">
        <f t="shared" si="0"/>
        <v>0</v>
      </c>
    </row>
    <row r="22" spans="1:15" ht="12.75">
      <c r="A22" s="66" t="s">
        <v>1279</v>
      </c>
      <c r="B22" s="319" t="s">
        <v>1276</v>
      </c>
      <c r="C22" s="319" t="s">
        <v>1373</v>
      </c>
      <c r="D22" s="319"/>
      <c r="E22" s="96"/>
      <c r="F22" s="96"/>
      <c r="G22" s="96"/>
      <c r="H22" s="96"/>
      <c r="I22" s="96"/>
      <c r="J22" s="96"/>
      <c r="K22" s="133"/>
      <c r="M22" s="81"/>
      <c r="O22">
        <f t="shared" si="0"/>
        <v>0</v>
      </c>
    </row>
    <row r="23" spans="1:15" ht="12.75">
      <c r="A23" s="66" t="s">
        <v>1279</v>
      </c>
      <c r="B23" s="321" t="s">
        <v>1276</v>
      </c>
      <c r="C23" s="322" t="s">
        <v>1373</v>
      </c>
      <c r="D23" s="320" t="s">
        <v>1374</v>
      </c>
      <c r="E23" s="96"/>
      <c r="F23" s="96"/>
      <c r="G23" s="96"/>
      <c r="H23" s="96"/>
      <c r="I23" s="96"/>
      <c r="J23" s="96"/>
      <c r="K23" s="133"/>
      <c r="M23" s="81"/>
      <c r="O23">
        <f t="shared" si="0"/>
        <v>0</v>
      </c>
    </row>
    <row r="24" spans="1:15" ht="12.75">
      <c r="A24" s="66" t="s">
        <v>1279</v>
      </c>
      <c r="B24" s="321" t="s">
        <v>1276</v>
      </c>
      <c r="C24" s="322" t="s">
        <v>1373</v>
      </c>
      <c r="D24" s="320" t="s">
        <v>1375</v>
      </c>
      <c r="E24" s="96"/>
      <c r="F24" s="96"/>
      <c r="G24" s="96"/>
      <c r="H24" s="96"/>
      <c r="I24" s="96"/>
      <c r="J24" s="96"/>
      <c r="K24" s="133"/>
      <c r="M24" s="81"/>
      <c r="O24">
        <f t="shared" si="0"/>
        <v>0</v>
      </c>
    </row>
    <row r="25" spans="1:15" ht="12.75">
      <c r="A25" s="66" t="s">
        <v>1279</v>
      </c>
      <c r="B25" s="321" t="s">
        <v>1276</v>
      </c>
      <c r="C25" s="322" t="s">
        <v>1373</v>
      </c>
      <c r="D25" s="320" t="s">
        <v>1376</v>
      </c>
      <c r="E25" s="96"/>
      <c r="F25" s="96"/>
      <c r="G25" s="96"/>
      <c r="H25" s="96"/>
      <c r="I25" s="96"/>
      <c r="J25" s="96"/>
      <c r="K25" s="133"/>
      <c r="M25" s="81"/>
      <c r="O25">
        <f t="shared" si="0"/>
        <v>0</v>
      </c>
    </row>
    <row r="26" spans="1:15" ht="12.75">
      <c r="A26" s="66" t="s">
        <v>1279</v>
      </c>
      <c r="B26" s="321" t="s">
        <v>1276</v>
      </c>
      <c r="C26" s="322" t="s">
        <v>1373</v>
      </c>
      <c r="D26" s="320" t="s">
        <v>1377</v>
      </c>
      <c r="E26" s="96"/>
      <c r="F26" s="96"/>
      <c r="G26" s="96"/>
      <c r="H26" s="96"/>
      <c r="I26" s="96"/>
      <c r="J26" s="96"/>
      <c r="K26" s="133"/>
      <c r="M26" s="81"/>
      <c r="O26">
        <f t="shared" si="0"/>
        <v>0</v>
      </c>
    </row>
    <row r="27" spans="1:15" ht="12.75">
      <c r="A27" s="66" t="s">
        <v>1279</v>
      </c>
      <c r="B27" s="321" t="s">
        <v>1276</v>
      </c>
      <c r="C27" s="322" t="s">
        <v>1373</v>
      </c>
      <c r="D27" s="320" t="s">
        <v>1378</v>
      </c>
      <c r="E27" s="96"/>
      <c r="F27" s="96"/>
      <c r="G27" s="96"/>
      <c r="H27" s="96"/>
      <c r="I27" s="96"/>
      <c r="J27" s="96"/>
      <c r="K27" s="133"/>
      <c r="M27" s="81"/>
      <c r="O27">
        <f t="shared" si="0"/>
        <v>0</v>
      </c>
    </row>
    <row r="28" spans="1:15" ht="12.75">
      <c r="A28" s="66" t="s">
        <v>1279</v>
      </c>
      <c r="B28" s="321" t="s">
        <v>1276</v>
      </c>
      <c r="C28" s="322" t="s">
        <v>1373</v>
      </c>
      <c r="D28" s="320" t="s">
        <v>1379</v>
      </c>
      <c r="E28" s="96"/>
      <c r="F28" s="96"/>
      <c r="G28" s="96"/>
      <c r="H28" s="96"/>
      <c r="I28" s="96"/>
      <c r="J28" s="96"/>
      <c r="K28" s="133"/>
      <c r="M28" s="81"/>
      <c r="O28">
        <f t="shared" si="0"/>
        <v>0</v>
      </c>
    </row>
    <row r="29" spans="1:15" ht="12.75">
      <c r="A29" s="66" t="s">
        <v>1279</v>
      </c>
      <c r="B29" s="319" t="s">
        <v>1276</v>
      </c>
      <c r="C29" s="319" t="s">
        <v>1382</v>
      </c>
      <c r="D29" s="319"/>
      <c r="E29" s="96"/>
      <c r="F29" s="96"/>
      <c r="G29" s="96"/>
      <c r="H29" s="96"/>
      <c r="I29" s="96"/>
      <c r="J29" s="96"/>
      <c r="K29" s="133"/>
      <c r="M29" s="81"/>
      <c r="O29">
        <f t="shared" si="0"/>
        <v>0</v>
      </c>
    </row>
    <row r="30" spans="1:15" ht="12.75">
      <c r="A30" s="66" t="s">
        <v>1279</v>
      </c>
      <c r="B30" s="321" t="s">
        <v>1276</v>
      </c>
      <c r="C30" s="322" t="s">
        <v>1382</v>
      </c>
      <c r="D30" s="320" t="s">
        <v>1383</v>
      </c>
      <c r="E30" s="96"/>
      <c r="F30" s="96"/>
      <c r="G30" s="96"/>
      <c r="H30" s="96"/>
      <c r="I30" s="96"/>
      <c r="J30" s="96"/>
      <c r="K30" s="133"/>
      <c r="M30" s="81"/>
      <c r="O30">
        <f t="shared" si="0"/>
        <v>0</v>
      </c>
    </row>
    <row r="31" spans="1:15" ht="12.75">
      <c r="A31" s="66" t="s">
        <v>1279</v>
      </c>
      <c r="B31" s="321" t="s">
        <v>1276</v>
      </c>
      <c r="C31" s="322" t="s">
        <v>1382</v>
      </c>
      <c r="D31" s="320" t="s">
        <v>1384</v>
      </c>
      <c r="E31" s="96"/>
      <c r="F31" s="96"/>
      <c r="G31" s="96"/>
      <c r="H31" s="96"/>
      <c r="I31" s="96"/>
      <c r="J31" s="96"/>
      <c r="K31" s="133"/>
      <c r="M31" s="81"/>
      <c r="O31">
        <f t="shared" si="0"/>
        <v>0</v>
      </c>
    </row>
    <row r="32" spans="1:15" ht="12.75">
      <c r="A32" s="66" t="s">
        <v>1279</v>
      </c>
      <c r="B32" s="321" t="s">
        <v>1276</v>
      </c>
      <c r="C32" s="322" t="s">
        <v>1382</v>
      </c>
      <c r="D32" s="320" t="s">
        <v>3196</v>
      </c>
      <c r="E32" s="96"/>
      <c r="F32" s="96"/>
      <c r="G32" s="96"/>
      <c r="H32" s="96"/>
      <c r="I32" s="96"/>
      <c r="J32" s="96"/>
      <c r="K32" s="133"/>
      <c r="M32" s="81"/>
      <c r="O32">
        <f t="shared" si="0"/>
        <v>0</v>
      </c>
    </row>
    <row r="33" spans="1:15" ht="12.75">
      <c r="A33" s="66" t="s">
        <v>1279</v>
      </c>
      <c r="B33" s="321" t="s">
        <v>1276</v>
      </c>
      <c r="C33" s="322" t="s">
        <v>1382</v>
      </c>
      <c r="D33" s="320" t="s">
        <v>1385</v>
      </c>
      <c r="E33" s="96"/>
      <c r="F33" s="96"/>
      <c r="G33" s="96"/>
      <c r="H33" s="96"/>
      <c r="I33" s="96"/>
      <c r="J33" s="96"/>
      <c r="K33" s="133"/>
      <c r="M33" s="81"/>
      <c r="O33">
        <f t="shared" si="0"/>
        <v>0</v>
      </c>
    </row>
    <row r="34" spans="1:15" ht="25.5">
      <c r="A34" s="66" t="s">
        <v>1279</v>
      </c>
      <c r="B34" s="321" t="s">
        <v>1276</v>
      </c>
      <c r="C34" s="322" t="s">
        <v>1382</v>
      </c>
      <c r="D34" s="320" t="s">
        <v>1386</v>
      </c>
      <c r="E34" s="96"/>
      <c r="F34" s="96"/>
      <c r="G34" s="96"/>
      <c r="H34" s="96"/>
      <c r="I34" s="96"/>
      <c r="J34" s="96"/>
      <c r="K34" s="133"/>
      <c r="M34" s="81"/>
      <c r="O34">
        <f t="shared" si="0"/>
        <v>0</v>
      </c>
    </row>
    <row r="35" spans="1:15" ht="25.5">
      <c r="A35" s="66" t="s">
        <v>1279</v>
      </c>
      <c r="B35" s="321" t="s">
        <v>1276</v>
      </c>
      <c r="C35" s="322" t="s">
        <v>1382</v>
      </c>
      <c r="D35" s="320" t="s">
        <v>1387</v>
      </c>
      <c r="E35" s="96"/>
      <c r="F35" s="96"/>
      <c r="G35" s="96"/>
      <c r="H35" s="96"/>
      <c r="I35" s="96"/>
      <c r="J35" s="96"/>
      <c r="K35" s="133"/>
      <c r="M35" s="81"/>
      <c r="O35">
        <f t="shared" si="0"/>
        <v>0</v>
      </c>
    </row>
    <row r="36" spans="1:15" ht="25.5">
      <c r="A36" s="66" t="s">
        <v>1279</v>
      </c>
      <c r="B36" s="321" t="s">
        <v>1276</v>
      </c>
      <c r="C36" s="322" t="s">
        <v>1382</v>
      </c>
      <c r="D36" s="320" t="s">
        <v>1388</v>
      </c>
      <c r="E36" s="96"/>
      <c r="F36" s="96"/>
      <c r="G36" s="96"/>
      <c r="H36" s="96"/>
      <c r="I36" s="96"/>
      <c r="J36" s="96"/>
      <c r="K36" s="133"/>
      <c r="M36" s="81"/>
      <c r="O36">
        <f t="shared" si="0"/>
        <v>0</v>
      </c>
    </row>
    <row r="37" spans="1:15" ht="12.75">
      <c r="A37" s="66" t="s">
        <v>1279</v>
      </c>
      <c r="B37" s="321" t="s">
        <v>1276</v>
      </c>
      <c r="C37" s="322" t="s">
        <v>1382</v>
      </c>
      <c r="D37" s="320" t="s">
        <v>3195</v>
      </c>
      <c r="E37" s="96"/>
      <c r="F37" s="96"/>
      <c r="G37" s="96"/>
      <c r="H37" s="96"/>
      <c r="I37" s="96"/>
      <c r="J37" s="96"/>
      <c r="K37" s="133"/>
      <c r="M37" s="81"/>
      <c r="O37">
        <f t="shared" si="0"/>
        <v>0</v>
      </c>
    </row>
  </sheetData>
  <sheetProtection/>
  <autoFilter ref="B2:K2"/>
  <mergeCells count="1">
    <mergeCell ref="C1:D1"/>
  </mergeCells>
  <dataValidations count="1">
    <dataValidation type="list" allowBlank="1" sqref="B4:B37">
      <formula1>$N$1:$N$2</formula1>
    </dataValidation>
  </dataValidations>
  <printOptions/>
  <pageMargins left="0.25" right="0.25" top="0.75" bottom="0.75" header="0.3" footer="0.3"/>
  <pageSetup fitToHeight="0" fitToWidth="1" horizontalDpi="600" verticalDpi="600" orientation="landscape" paperSize="8" scale="56" r:id="rId2"/>
  <colBreaks count="1" manualBreakCount="1">
    <brk id="11" max="65535"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CIGRE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Bartosz.Rusek@amprion.net</dc:creator>
  <cp:keywords/>
  <dc:description>Rev.12
22 Feb. 2006</dc:description>
  <cp:lastModifiedBy>Rusek, Bartosz</cp:lastModifiedBy>
  <cp:lastPrinted>2014-05-06T08:56:06Z</cp:lastPrinted>
  <dcterms:created xsi:type="dcterms:W3CDTF">2003-07-16T23:11:35Z</dcterms:created>
  <dcterms:modified xsi:type="dcterms:W3CDTF">2014-05-20T16:17:09Z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nregistré par">
    <vt:lpwstr>W.Grieshaber</vt:lpwstr>
  </property>
</Properties>
</file>